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X:\SCORP\007_Tramitació_Administrativa\GEEC_2.0_2026\CTTI_2026_xxx_Contractació assegurances CTTI (3377) SCG\00_Docum_inici\"/>
    </mc:Choice>
  </mc:AlternateContent>
  <xr:revisionPtr revIDLastSave="0" documentId="8_{F273576B-23DB-4AD4-99ED-D2A50F9FD7D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ODEL OFERTA N. EMPLEATS 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79" i="2" l="1"/>
  <c r="S81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17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17" i="2"/>
  <c r="J71" i="2" l="1"/>
  <c r="N71" i="2"/>
  <c r="H71" i="2"/>
  <c r="C71" i="2"/>
  <c r="B71" i="2"/>
  <c r="E71" i="2" l="1"/>
  <c r="G71" i="2"/>
  <c r="M18" i="2" l="1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17" i="2"/>
  <c r="P33" i="2" l="1"/>
  <c r="U33" i="2" s="1"/>
  <c r="P61" i="2"/>
  <c r="U61" i="2" s="1"/>
  <c r="P59" i="2"/>
  <c r="U59" i="2" s="1"/>
  <c r="P65" i="2"/>
  <c r="U65" i="2" s="1"/>
  <c r="P64" i="2"/>
  <c r="U64" i="2" s="1"/>
  <c r="P58" i="2"/>
  <c r="U58" i="2" s="1"/>
  <c r="P32" i="2"/>
  <c r="U32" i="2" s="1"/>
  <c r="P46" i="2"/>
  <c r="U46" i="2" s="1"/>
  <c r="U60" i="2"/>
  <c r="P60" i="2"/>
  <c r="P43" i="2"/>
  <c r="U43" i="2" s="1"/>
  <c r="U41" i="2"/>
  <c r="P41" i="2"/>
  <c r="P23" i="2"/>
  <c r="U23" i="2" s="1"/>
  <c r="P49" i="2"/>
  <c r="U49" i="2" s="1"/>
  <c r="P63" i="2"/>
  <c r="U63" i="2" s="1"/>
  <c r="U30" i="2"/>
  <c r="P30" i="2"/>
  <c r="P28" i="2"/>
  <c r="U28" i="2" s="1"/>
  <c r="U42" i="2"/>
  <c r="P42" i="2"/>
  <c r="P55" i="2"/>
  <c r="U55" i="2" s="1"/>
  <c r="U22" i="2"/>
  <c r="P22" i="2"/>
  <c r="P31" i="2"/>
  <c r="U31" i="2" s="1"/>
  <c r="P44" i="2"/>
  <c r="U44" i="2" s="1"/>
  <c r="P26" i="2"/>
  <c r="U26" i="2" s="1"/>
  <c r="U56" i="2"/>
  <c r="P56" i="2"/>
  <c r="P17" i="2"/>
  <c r="U17" i="2" s="1"/>
  <c r="U54" i="2"/>
  <c r="P54" i="2"/>
  <c r="P69" i="2"/>
  <c r="U69" i="2" s="1"/>
  <c r="U53" i="2"/>
  <c r="P53" i="2"/>
  <c r="P37" i="2"/>
  <c r="U37" i="2" s="1"/>
  <c r="P21" i="2"/>
  <c r="U21" i="2" s="1"/>
  <c r="P48" i="2"/>
  <c r="U48" i="2" s="1"/>
  <c r="U62" i="2"/>
  <c r="P62" i="2"/>
  <c r="P29" i="2"/>
  <c r="U29" i="2" s="1"/>
  <c r="U27" i="2"/>
  <c r="P27" i="2"/>
  <c r="P57" i="2"/>
  <c r="U57" i="2" s="1"/>
  <c r="U24" i="2"/>
  <c r="P24" i="2"/>
  <c r="P35" i="2"/>
  <c r="U35" i="2" s="1"/>
  <c r="P47" i="2"/>
  <c r="U47" i="2" s="1"/>
  <c r="P45" i="2"/>
  <c r="U45" i="2" s="1"/>
  <c r="P25" i="2"/>
  <c r="U25" i="2" s="1"/>
  <c r="P40" i="2"/>
  <c r="U40" i="2" s="1"/>
  <c r="U39" i="2"/>
  <c r="P39" i="2"/>
  <c r="P38" i="2"/>
  <c r="U38" i="2" s="1"/>
  <c r="U68" i="2"/>
  <c r="P68" i="2"/>
  <c r="P52" i="2"/>
  <c r="U52" i="2" s="1"/>
  <c r="P36" i="2"/>
  <c r="U36" i="2" s="1"/>
  <c r="P20" i="2"/>
  <c r="U20" i="2" s="1"/>
  <c r="P67" i="2"/>
  <c r="U67" i="2" s="1"/>
  <c r="P51" i="2"/>
  <c r="U51" i="2" s="1"/>
  <c r="U19" i="2"/>
  <c r="P19" i="2"/>
  <c r="P66" i="2"/>
  <c r="U66" i="2" s="1"/>
  <c r="U50" i="2"/>
  <c r="P50" i="2"/>
  <c r="P34" i="2"/>
  <c r="U34" i="2" s="1"/>
  <c r="P18" i="2"/>
  <c r="U18" i="2" s="1"/>
  <c r="M71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S17" i="2"/>
  <c r="F17" i="2"/>
  <c r="F18" i="2" s="1"/>
  <c r="F19" i="2" s="1"/>
  <c r="P71" i="2" l="1"/>
  <c r="S75" i="2" s="1"/>
  <c r="S76" i="2" s="1"/>
  <c r="S77" i="2" s="1"/>
  <c r="U71" i="2"/>
  <c r="S74" i="2"/>
  <c r="L17" i="2"/>
  <c r="R17" i="2" s="1"/>
  <c r="S71" i="2"/>
  <c r="F20" i="2"/>
  <c r="L19" i="2"/>
  <c r="R19" i="2" s="1"/>
  <c r="L18" i="2"/>
  <c r="R18" i="2" s="1"/>
  <c r="F21" i="2" l="1"/>
  <c r="L20" i="2"/>
  <c r="R20" i="2" s="1"/>
  <c r="F22" i="2" l="1"/>
  <c r="L21" i="2"/>
  <c r="R21" i="2" s="1"/>
  <c r="F23" i="2" l="1"/>
  <c r="L22" i="2"/>
  <c r="R22" i="2" s="1"/>
  <c r="F24" i="2" l="1"/>
  <c r="L23" i="2"/>
  <c r="R23" i="2" s="1"/>
  <c r="F25" i="2" l="1"/>
  <c r="L24" i="2"/>
  <c r="R24" i="2" s="1"/>
  <c r="F26" i="2" l="1"/>
  <c r="L25" i="2"/>
  <c r="R25" i="2" s="1"/>
  <c r="F27" i="2" l="1"/>
  <c r="L26" i="2"/>
  <c r="R26" i="2" s="1"/>
  <c r="L27" i="2" l="1"/>
  <c r="R27" i="2" s="1"/>
  <c r="F28" i="2"/>
  <c r="F29" i="2" l="1"/>
  <c r="L28" i="2"/>
  <c r="R28" i="2" s="1"/>
  <c r="F30" i="2" l="1"/>
  <c r="L29" i="2"/>
  <c r="R29" i="2" s="1"/>
  <c r="F31" i="2" l="1"/>
  <c r="L30" i="2"/>
  <c r="R30" i="2" s="1"/>
  <c r="L31" i="2" l="1"/>
  <c r="R31" i="2" s="1"/>
  <c r="F32" i="2"/>
  <c r="F33" i="2" l="1"/>
  <c r="L32" i="2"/>
  <c r="R32" i="2" s="1"/>
  <c r="F34" i="2" l="1"/>
  <c r="L33" i="2"/>
  <c r="R33" i="2" s="1"/>
  <c r="F35" i="2" l="1"/>
  <c r="L34" i="2"/>
  <c r="R34" i="2" s="1"/>
  <c r="L35" i="2" l="1"/>
  <c r="R35" i="2" s="1"/>
  <c r="F36" i="2"/>
  <c r="F37" i="2" l="1"/>
  <c r="L36" i="2"/>
  <c r="R36" i="2" s="1"/>
  <c r="F38" i="2" l="1"/>
  <c r="L37" i="2"/>
  <c r="R37" i="2" s="1"/>
  <c r="F39" i="2" l="1"/>
  <c r="L38" i="2"/>
  <c r="R38" i="2" s="1"/>
  <c r="F40" i="2" l="1"/>
  <c r="L39" i="2"/>
  <c r="R39" i="2" s="1"/>
  <c r="F41" i="2" l="1"/>
  <c r="L40" i="2"/>
  <c r="R40" i="2" s="1"/>
  <c r="F42" i="2" l="1"/>
  <c r="L41" i="2"/>
  <c r="R41" i="2" s="1"/>
  <c r="F43" i="2" l="1"/>
  <c r="L42" i="2"/>
  <c r="R42" i="2" s="1"/>
  <c r="F44" i="2" l="1"/>
  <c r="L43" i="2"/>
  <c r="R43" i="2" s="1"/>
  <c r="F45" i="2" l="1"/>
  <c r="L44" i="2"/>
  <c r="R44" i="2" s="1"/>
  <c r="F46" i="2" l="1"/>
  <c r="L45" i="2"/>
  <c r="R45" i="2" s="1"/>
  <c r="F47" i="2" l="1"/>
  <c r="L46" i="2"/>
  <c r="R46" i="2" s="1"/>
  <c r="F48" i="2" l="1"/>
  <c r="L47" i="2"/>
  <c r="R47" i="2" s="1"/>
  <c r="F49" i="2" l="1"/>
  <c r="L48" i="2"/>
  <c r="R48" i="2" s="1"/>
  <c r="F50" i="2" l="1"/>
  <c r="L49" i="2"/>
  <c r="R49" i="2" s="1"/>
  <c r="F51" i="2" l="1"/>
  <c r="L50" i="2"/>
  <c r="R50" i="2" s="1"/>
  <c r="L51" i="2" l="1"/>
  <c r="R51" i="2" s="1"/>
  <c r="F52" i="2"/>
  <c r="F53" i="2" l="1"/>
  <c r="L52" i="2"/>
  <c r="R52" i="2" s="1"/>
  <c r="F54" i="2" l="1"/>
  <c r="L53" i="2"/>
  <c r="R53" i="2" s="1"/>
  <c r="F55" i="2" l="1"/>
  <c r="L54" i="2"/>
  <c r="R54" i="2" s="1"/>
  <c r="L55" i="2" l="1"/>
  <c r="R55" i="2" s="1"/>
  <c r="F56" i="2"/>
  <c r="F57" i="2" l="1"/>
  <c r="L56" i="2"/>
  <c r="R56" i="2" s="1"/>
  <c r="F58" i="2" l="1"/>
  <c r="L57" i="2"/>
  <c r="R57" i="2" s="1"/>
  <c r="F59" i="2" l="1"/>
  <c r="L58" i="2"/>
  <c r="R58" i="2" s="1"/>
  <c r="F60" i="2" l="1"/>
  <c r="L59" i="2"/>
  <c r="R59" i="2" s="1"/>
  <c r="F61" i="2" l="1"/>
  <c r="L60" i="2"/>
  <c r="R60" i="2" s="1"/>
  <c r="F62" i="2" l="1"/>
  <c r="L61" i="2"/>
  <c r="R61" i="2" s="1"/>
  <c r="F63" i="2" l="1"/>
  <c r="L62" i="2"/>
  <c r="R62" i="2" s="1"/>
  <c r="F64" i="2" l="1"/>
  <c r="L63" i="2"/>
  <c r="R63" i="2" s="1"/>
  <c r="F65" i="2" l="1"/>
  <c r="L64" i="2"/>
  <c r="R64" i="2" s="1"/>
  <c r="F66" i="2" l="1"/>
  <c r="L65" i="2"/>
  <c r="R65" i="2" s="1"/>
  <c r="F67" i="2" l="1"/>
  <c r="L66" i="2"/>
  <c r="R66" i="2" s="1"/>
  <c r="F68" i="2" l="1"/>
  <c r="L67" i="2"/>
  <c r="R67" i="2" s="1"/>
  <c r="F69" i="2" l="1"/>
  <c r="L69" i="2" s="1"/>
  <c r="R69" i="2" s="1"/>
  <c r="L68" i="2"/>
  <c r="R68" i="2" s="1"/>
</calcChain>
</file>

<file path=xl/sharedStrings.xml><?xml version="1.0" encoding="utf-8"?>
<sst xmlns="http://schemas.openxmlformats.org/spreadsheetml/2006/main" count="47" uniqueCount="36">
  <si>
    <t>Oferta econòmica</t>
  </si>
  <si>
    <t>GARANTIA BASICA</t>
  </si>
  <si>
    <t>GARANTIA COMPLEMENTARIA</t>
  </si>
  <si>
    <t>GARANTIA TOTAL</t>
  </si>
  <si>
    <t>Defunció per qualsevol causa</t>
  </si>
  <si>
    <t>Invalidesa permanent absoluta per qualsevol causa</t>
  </si>
  <si>
    <t>Tarifa de la prima per 31.345,77€ de capital assegurat</t>
  </si>
  <si>
    <t>Tarifa de la prima per 31.345,77€de capital assegurat</t>
  </si>
  <si>
    <t>HOME ASSEGURAT</t>
  </si>
  <si>
    <t>DONA ASSEGURADA</t>
  </si>
  <si>
    <t>PERSONA ASSEGURADA</t>
  </si>
  <si>
    <t xml:space="preserve">EDAT </t>
  </si>
  <si>
    <t>NUM EMPLEATS</t>
  </si>
  <si>
    <t>PRIMA MAX ANUAL</t>
  </si>
  <si>
    <t>PRIMA ANUAL</t>
  </si>
  <si>
    <t>PRIMA SUBTOTAL ANUAL</t>
  </si>
  <si>
    <t>EDAT</t>
  </si>
  <si>
    <t>PRIMA MAX TOTAL</t>
  </si>
  <si>
    <t>PRIMA ANUAL TOTAL</t>
  </si>
  <si>
    <t>TOTAL</t>
  </si>
  <si>
    <t>TOTAL HOMES</t>
  </si>
  <si>
    <t>TOTAL DONES</t>
  </si>
  <si>
    <t>TOTAL PERSONES</t>
  </si>
  <si>
    <t>TOTAL OFERTA</t>
  </si>
  <si>
    <t>PRIMA NETA ANUAL VIDA</t>
  </si>
  <si>
    <t>PRIMA NETA ANUAL COMPLEMENT IP</t>
  </si>
  <si>
    <t>PRIMA DE CONSORCIO DE COMPENSACIO DE SEGUROS</t>
  </si>
  <si>
    <t>RECARRECS I IMPOSTOS</t>
  </si>
  <si>
    <t>PRIMA TOTAL ANUAL</t>
  </si>
  <si>
    <t>PRIMA CONTRACTE INICIAL DURADA 10 MESOS</t>
  </si>
  <si>
    <t>Millora en participació de beneficis</t>
  </si>
  <si>
    <t>Percentatge millora</t>
  </si>
  <si>
    <t>Temps de resposta comunicació sinistre</t>
  </si>
  <si>
    <t>Aportació referència i provisió</t>
  </si>
  <si>
    <t>Pagament sinistre</t>
  </si>
  <si>
    <t xml:space="preserve">    mesos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</si>
</sst>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0"/>
    <numFmt numFmtId="165" formatCode="_-* #,##0.000\ [$€-403]_-;\-* #,##0.000\ [$€-403]_-;_-* &quot;-&quot;??\ [$€-403]_-;_-@_-"/>
    <numFmt numFmtId="166" formatCode="_-* #,##0.000\ [$€-403]_-;\-* #,##0.000\ [$€-403]_-;_-* &quot;-&quot;???\ [$€-403]_-;_-@_-"/>
    <numFmt numFmtId="167" formatCode="#,##0.00\ &quot;€&quot;"/>
    <numFmt numFmtId="168" formatCode="_-* #,##0.000\ &quot;€&quot;_-;\-* #,##0.000\ &quot;€&quot;_-;_-* &quot;-&quot;???\ &quot;€&quot;_-;_-@_-"/>
    <numFmt numFmtId="169" formatCode="_-* #,##0.00\ [$€-403]_-;\-* #,##0.00\ [$€-403]_-;_-* &quot;-&quot;???\ [$€-403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6" xfId="0" applyFont="1" applyBorder="1"/>
    <xf numFmtId="0" fontId="2" fillId="0" borderId="12" xfId="0" applyFont="1" applyBorder="1"/>
    <xf numFmtId="0" fontId="2" fillId="0" borderId="7" xfId="0" applyFont="1" applyBorder="1"/>
    <xf numFmtId="164" fontId="2" fillId="0" borderId="8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0" fontId="2" fillId="0" borderId="10" xfId="0" applyFont="1" applyBorder="1"/>
    <xf numFmtId="165" fontId="2" fillId="0" borderId="10" xfId="1" applyNumberFormat="1" applyFont="1" applyBorder="1"/>
    <xf numFmtId="166" fontId="2" fillId="0" borderId="10" xfId="0" applyNumberFormat="1" applyFont="1" applyBorder="1"/>
    <xf numFmtId="0" fontId="2" fillId="0" borderId="11" xfId="0" applyFont="1" applyBorder="1"/>
    <xf numFmtId="165" fontId="2" fillId="0" borderId="11" xfId="1" applyNumberFormat="1" applyFont="1" applyBorder="1"/>
    <xf numFmtId="164" fontId="2" fillId="0" borderId="14" xfId="0" applyNumberFormat="1" applyFont="1" applyBorder="1" applyAlignment="1">
      <alignment horizontal="center"/>
    </xf>
    <xf numFmtId="166" fontId="2" fillId="0" borderId="0" xfId="0" applyNumberFormat="1" applyFont="1"/>
    <xf numFmtId="0" fontId="3" fillId="0" borderId="0" xfId="0" applyFont="1"/>
    <xf numFmtId="166" fontId="2" fillId="0" borderId="10" xfId="0" applyNumberFormat="1" applyFont="1" applyBorder="1" applyAlignment="1">
      <alignment wrapText="1"/>
    </xf>
    <xf numFmtId="0" fontId="4" fillId="0" borderId="11" xfId="0" applyFont="1" applyBorder="1" applyAlignment="1">
      <alignment wrapText="1"/>
    </xf>
    <xf numFmtId="168" fontId="4" fillId="0" borderId="11" xfId="0" applyNumberFormat="1" applyFont="1" applyBorder="1" applyAlignment="1">
      <alignment wrapText="1"/>
    </xf>
    <xf numFmtId="167" fontId="4" fillId="0" borderId="11" xfId="0" applyNumberFormat="1" applyFont="1" applyBorder="1" applyAlignment="1">
      <alignment wrapText="1"/>
    </xf>
    <xf numFmtId="167" fontId="4" fillId="0" borderId="10" xfId="1" applyNumberFormat="1" applyFont="1" applyBorder="1" applyAlignment="1">
      <alignment wrapText="1"/>
    </xf>
    <xf numFmtId="167" fontId="5" fillId="0" borderId="10" xfId="1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/>
    <xf numFmtId="0" fontId="6" fillId="0" borderId="15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4" xfId="0" applyFont="1" applyBorder="1"/>
    <xf numFmtId="0" fontId="6" fillId="0" borderId="5" xfId="0" applyFont="1" applyBorder="1"/>
    <xf numFmtId="164" fontId="2" fillId="0" borderId="18" xfId="0" applyNumberFormat="1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/>
    <xf numFmtId="0" fontId="5" fillId="0" borderId="20" xfId="0" applyFont="1" applyBorder="1" applyAlignment="1">
      <alignment wrapText="1"/>
    </xf>
    <xf numFmtId="0" fontId="7" fillId="0" borderId="0" xfId="0" applyFont="1"/>
    <xf numFmtId="0" fontId="0" fillId="3" borderId="0" xfId="0" applyFill="1" applyProtection="1">
      <protection hidden="1"/>
    </xf>
    <xf numFmtId="0" fontId="9" fillId="3" borderId="0" xfId="0" applyFont="1" applyFill="1" applyProtection="1">
      <protection hidden="1"/>
    </xf>
    <xf numFmtId="0" fontId="8" fillId="0" borderId="0" xfId="0" applyFont="1" applyAlignment="1" applyProtection="1">
      <alignment vertical="center"/>
      <protection hidden="1"/>
    </xf>
    <xf numFmtId="165" fontId="2" fillId="4" borderId="10" xfId="1" applyNumberFormat="1" applyFont="1" applyFill="1" applyBorder="1"/>
    <xf numFmtId="0" fontId="0" fillId="0" borderId="22" xfId="0" applyBorder="1" applyAlignment="1" applyProtection="1">
      <alignment horizontal="center" wrapText="1"/>
      <protection hidden="1"/>
    </xf>
    <xf numFmtId="164" fontId="2" fillId="0" borderId="14" xfId="0" applyNumberFormat="1" applyFont="1" applyBorder="1" applyAlignment="1">
      <alignment horizontal="center" wrapText="1"/>
    </xf>
    <xf numFmtId="164" fontId="2" fillId="0" borderId="9" xfId="0" applyNumberFormat="1" applyFont="1" applyBorder="1" applyAlignment="1">
      <alignment horizontal="center" wrapText="1"/>
    </xf>
    <xf numFmtId="0" fontId="8" fillId="0" borderId="0" xfId="0" applyFont="1" applyAlignment="1" applyProtection="1">
      <alignment horizontal="center" vertical="center"/>
      <protection hidden="1"/>
    </xf>
    <xf numFmtId="168" fontId="4" fillId="0" borderId="10" xfId="0" applyNumberFormat="1" applyFont="1" applyBorder="1" applyAlignment="1">
      <alignment wrapText="1"/>
    </xf>
    <xf numFmtId="166" fontId="3" fillId="0" borderId="0" xfId="0" applyNumberFormat="1" applyFont="1"/>
    <xf numFmtId="169" fontId="3" fillId="0" borderId="13" xfId="0" applyNumberFormat="1" applyFont="1" applyBorder="1"/>
    <xf numFmtId="0" fontId="0" fillId="0" borderId="21" xfId="0" applyBorder="1" applyAlignment="1" applyProtection="1">
      <alignment horizontal="center" wrapText="1"/>
      <protection hidden="1"/>
    </xf>
    <xf numFmtId="0" fontId="0" fillId="0" borderId="22" xfId="0" applyBorder="1" applyAlignment="1" applyProtection="1">
      <alignment horizontal="center" wrapText="1"/>
      <protection hidden="1"/>
    </xf>
    <xf numFmtId="0" fontId="0" fillId="0" borderId="20" xfId="0" applyBorder="1" applyAlignment="1" applyProtection="1">
      <alignment horizontal="center" wrapText="1"/>
      <protection hidden="1"/>
    </xf>
    <xf numFmtId="2" fontId="9" fillId="4" borderId="21" xfId="2" applyNumberFormat="1" applyFont="1" applyFill="1" applyBorder="1" applyAlignment="1" applyProtection="1">
      <alignment horizontal="center" wrapText="1"/>
      <protection hidden="1"/>
    </xf>
    <xf numFmtId="2" fontId="9" fillId="4" borderId="22" xfId="2" applyNumberFormat="1" applyFont="1" applyFill="1" applyBorder="1" applyAlignment="1" applyProtection="1">
      <alignment horizontal="center" wrapText="1"/>
      <protection hidden="1"/>
    </xf>
    <xf numFmtId="2" fontId="9" fillId="4" borderId="20" xfId="2" applyNumberFormat="1" applyFont="1" applyFill="1" applyBorder="1" applyAlignment="1" applyProtection="1">
      <alignment horizontal="center" wrapText="1"/>
      <protection hidden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21" xfId="0" applyFont="1" applyBorder="1" applyAlignment="1" applyProtection="1">
      <alignment horizontal="center" vertical="center"/>
      <protection hidden="1"/>
    </xf>
    <xf numFmtId="0" fontId="8" fillId="0" borderId="22" xfId="0" applyFont="1" applyBorder="1" applyAlignment="1" applyProtection="1">
      <alignment horizontal="center" vertical="center"/>
      <protection hidden="1"/>
    </xf>
    <xf numFmtId="0" fontId="8" fillId="0" borderId="20" xfId="0" applyFont="1" applyBorder="1" applyAlignment="1" applyProtection="1">
      <alignment horizontal="center" vertical="center"/>
      <protection hidden="1"/>
    </xf>
    <xf numFmtId="0" fontId="6" fillId="2" borderId="0" xfId="0" applyFont="1" applyFill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9" fontId="9" fillId="4" borderId="21" xfId="2" applyFont="1" applyFill="1" applyBorder="1" applyAlignment="1" applyProtection="1">
      <alignment horizontal="center" wrapText="1"/>
      <protection hidden="1"/>
    </xf>
    <xf numFmtId="9" fontId="9" fillId="4" borderId="22" xfId="2" applyFont="1" applyFill="1" applyBorder="1" applyAlignment="1" applyProtection="1">
      <alignment horizontal="center" wrapText="1"/>
      <protection hidden="1"/>
    </xf>
    <xf numFmtId="9" fontId="9" fillId="4" borderId="20" xfId="2" applyFont="1" applyFill="1" applyBorder="1" applyAlignment="1" applyProtection="1">
      <alignment horizontal="center" wrapText="1"/>
      <protection hidden="1"/>
    </xf>
  </cellXfs>
  <cellStyles count="3">
    <cellStyle name="Moneda" xfId="1" builtinId="4"/>
    <cellStyle name="Normal" xfId="0" builtinId="0"/>
    <cellStyle name="Percentat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12200</xdr:colOff>
      <xdr:row>4</xdr:row>
      <xdr:rowOff>73198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41F1A54-9077-4190-B3B7-1DB086C14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55325" cy="530398"/>
        </a:xfrm>
        <a:prstGeom prst="rect">
          <a:avLst/>
        </a:prstGeom>
      </xdr:spPr>
    </xdr:pic>
    <xdr:clientData/>
  </xdr:twoCellAnchor>
  <xdr:twoCellAnchor>
    <xdr:from>
      <xdr:col>0</xdr:col>
      <xdr:colOff>28576</xdr:colOff>
      <xdr:row>4</xdr:row>
      <xdr:rowOff>0</xdr:rowOff>
    </xdr:from>
    <xdr:to>
      <xdr:col>21</xdr:col>
      <xdr:colOff>28576</xdr:colOff>
      <xdr:row>7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D7B1DCCD-9994-4F90-AF35-8B1EF21EEC54}"/>
            </a:ext>
          </a:extLst>
        </xdr:cNvPr>
        <xdr:cNvSpPr txBox="1"/>
      </xdr:nvSpPr>
      <xdr:spPr>
        <a:xfrm>
          <a:off x="28576" y="800100"/>
          <a:ext cx="11982450" cy="5238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s-ES" sz="1100" b="1">
              <a:latin typeface="Arial" panose="020B0604020202020204" pitchFamily="34" charset="0"/>
              <a:cs typeface="Arial" panose="020B0604020202020204" pitchFamily="34" charset="0"/>
            </a:rPr>
            <a:t>Nom licitador</a:t>
          </a:r>
        </a:p>
      </xdr:txBody>
    </xdr:sp>
    <xdr:clientData/>
  </xdr:twoCellAnchor>
  <xdr:twoCellAnchor>
    <xdr:from>
      <xdr:col>2</xdr:col>
      <xdr:colOff>800099</xdr:colOff>
      <xdr:row>4</xdr:row>
      <xdr:rowOff>180975</xdr:rowOff>
    </xdr:from>
    <xdr:to>
      <xdr:col>17</xdr:col>
      <xdr:colOff>209549</xdr:colOff>
      <xdr:row>6</xdr:row>
      <xdr:rowOff>85725</xdr:rowOff>
    </xdr:to>
    <xdr:sp macro="" textlink="" fLocksText="0">
      <xdr:nvSpPr>
        <xdr:cNvPr id="4" name="CuadroTexto 3">
          <a:extLst>
            <a:ext uri="{FF2B5EF4-FFF2-40B4-BE49-F238E27FC236}">
              <a16:creationId xmlns:a16="http://schemas.microsoft.com/office/drawing/2014/main" id="{C794BA5E-3A85-4902-BEE5-E0C1B33B908C}"/>
            </a:ext>
          </a:extLst>
        </xdr:cNvPr>
        <xdr:cNvSpPr txBox="1"/>
      </xdr:nvSpPr>
      <xdr:spPr>
        <a:xfrm>
          <a:off x="2143124" y="981075"/>
          <a:ext cx="7953375" cy="3048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accent1">
              <a:lumMod val="20000"/>
              <a:lumOff val="8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s-ES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0"/>
  <sheetViews>
    <sheetView showGridLines="0" tabSelected="1" topLeftCell="A63" workbookViewId="0">
      <selection activeCell="U82" sqref="U82"/>
    </sheetView>
  </sheetViews>
  <sheetFormatPr defaultColWidth="12.26953125" defaultRowHeight="10" x14ac:dyDescent="0.2"/>
  <cols>
    <col min="1" max="1" width="8" style="1" customWidth="1"/>
    <col min="2" max="2" width="12.1796875" style="1" bestFit="1" customWidth="1"/>
    <col min="3" max="3" width="12" style="1" bestFit="1" customWidth="1"/>
    <col min="4" max="4" width="12" style="1" customWidth="1"/>
    <col min="5" max="5" width="15.26953125" style="1" customWidth="1"/>
    <col min="6" max="6" width="7.7265625" style="1" customWidth="1"/>
    <col min="7" max="7" width="12.1796875" style="1" bestFit="1" customWidth="1"/>
    <col min="8" max="8" width="12" style="1" bestFit="1" customWidth="1"/>
    <col min="9" max="9" width="12" style="1" customWidth="1"/>
    <col min="10" max="10" width="14.453125" style="1" customWidth="1"/>
    <col min="11" max="11" width="1.1796875" style="1" customWidth="1"/>
    <col min="12" max="12" width="11.81640625" style="1" customWidth="1"/>
    <col min="13" max="13" width="12" style="1" customWidth="1"/>
    <col min="14" max="15" width="16.54296875" style="1" customWidth="1"/>
    <col min="16" max="16" width="13.453125" style="1" customWidth="1"/>
    <col min="17" max="17" width="1.1796875" style="1" customWidth="1"/>
    <col min="18" max="18" width="12.1796875" style="1" bestFit="1" customWidth="1"/>
    <col min="19" max="19" width="12" style="1" bestFit="1" customWidth="1"/>
    <col min="20" max="20" width="12" style="1" customWidth="1"/>
    <col min="21" max="21" width="12.54296875" style="1" customWidth="1"/>
    <col min="22" max="16384" width="12.26953125" style="1"/>
  </cols>
  <sheetData>
    <row r="1" spans="1:22" s="37" customFormat="1" ht="15.75" customHeight="1" x14ac:dyDescent="0.35"/>
    <row r="2" spans="1:22" s="37" customFormat="1" ht="15.75" customHeight="1" x14ac:dyDescent="0.35"/>
    <row r="3" spans="1:22" s="37" customFormat="1" ht="15.75" customHeight="1" x14ac:dyDescent="0.35"/>
    <row r="4" spans="1:22" s="37" customFormat="1" ht="15.75" customHeight="1" x14ac:dyDescent="0.35"/>
    <row r="5" spans="1:22" s="37" customFormat="1" ht="15.75" customHeight="1" x14ac:dyDescent="0.35"/>
    <row r="6" spans="1:22" s="37" customFormat="1" ht="15.75" customHeight="1" x14ac:dyDescent="0.35"/>
    <row r="7" spans="1:22" s="37" customFormat="1" ht="9.75" customHeight="1" x14ac:dyDescent="0.35"/>
    <row r="8" spans="1:22" s="37" customFormat="1" ht="15.75" hidden="1" customHeight="1" x14ac:dyDescent="0.35"/>
    <row r="9" spans="1:22" s="37" customFormat="1" ht="15.75" customHeight="1" x14ac:dyDescent="0.35"/>
    <row r="10" spans="1:22" s="37" customFormat="1" ht="15.75" customHeight="1" x14ac:dyDescent="0.35">
      <c r="A10" s="57" t="s">
        <v>0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9"/>
    </row>
    <row r="11" spans="1:22" s="37" customFormat="1" ht="15.75" customHeight="1" thickBot="1" x14ac:dyDescent="0.4"/>
    <row r="12" spans="1:22" s="36" customFormat="1" ht="20.25" customHeight="1" x14ac:dyDescent="0.3">
      <c r="A12" s="54" t="s">
        <v>1</v>
      </c>
      <c r="B12" s="55"/>
      <c r="C12" s="55"/>
      <c r="D12" s="55"/>
      <c r="E12" s="55"/>
      <c r="F12" s="55"/>
      <c r="G12" s="55"/>
      <c r="H12" s="55"/>
      <c r="I12" s="55"/>
      <c r="J12" s="56"/>
      <c r="K12" s="60"/>
      <c r="L12" s="54" t="s">
        <v>2</v>
      </c>
      <c r="M12" s="55"/>
      <c r="N12" s="55"/>
      <c r="O12" s="55"/>
      <c r="P12" s="56"/>
      <c r="Q12" s="61"/>
      <c r="R12" s="54" t="s">
        <v>3</v>
      </c>
      <c r="S12" s="55"/>
      <c r="T12" s="55"/>
      <c r="U12" s="56"/>
    </row>
    <row r="13" spans="1:22" s="26" customFormat="1" ht="16.5" customHeight="1" x14ac:dyDescent="0.25">
      <c r="A13" s="30" t="s">
        <v>4</v>
      </c>
      <c r="J13" s="31"/>
      <c r="K13" s="60"/>
      <c r="L13" s="30" t="s">
        <v>5</v>
      </c>
      <c r="P13" s="31"/>
      <c r="Q13" s="62"/>
      <c r="V13" s="30"/>
    </row>
    <row r="14" spans="1:22" s="26" customFormat="1" ht="16.5" customHeight="1" thickBot="1" x14ac:dyDescent="0.3">
      <c r="A14" s="27" t="s">
        <v>6</v>
      </c>
      <c r="B14" s="28"/>
      <c r="C14" s="28"/>
      <c r="D14" s="28"/>
      <c r="E14" s="28"/>
      <c r="F14" s="28"/>
      <c r="G14" s="28"/>
      <c r="H14" s="28"/>
      <c r="I14" s="28"/>
      <c r="J14" s="29"/>
      <c r="K14" s="60"/>
      <c r="L14" s="30" t="s">
        <v>7</v>
      </c>
      <c r="P14" s="31"/>
      <c r="Q14" s="62"/>
      <c r="R14" s="30"/>
      <c r="U14" s="31"/>
      <c r="V14" s="30"/>
    </row>
    <row r="15" spans="1:22" ht="27.75" customHeight="1" thickBot="1" x14ac:dyDescent="0.25">
      <c r="A15" s="2" t="s">
        <v>8</v>
      </c>
      <c r="B15" s="3"/>
      <c r="C15" s="3"/>
      <c r="D15" s="3"/>
      <c r="E15" s="4"/>
      <c r="F15" s="5" t="s">
        <v>9</v>
      </c>
      <c r="G15" s="6"/>
      <c r="H15" s="6"/>
      <c r="I15" s="6"/>
      <c r="J15" s="7"/>
      <c r="K15" s="60"/>
      <c r="L15" s="2" t="s">
        <v>10</v>
      </c>
      <c r="M15" s="3"/>
      <c r="N15" s="3"/>
      <c r="O15" s="3"/>
      <c r="P15" s="4"/>
      <c r="Q15" s="62"/>
      <c r="R15" s="5" t="s">
        <v>10</v>
      </c>
      <c r="S15" s="6"/>
      <c r="T15" s="6"/>
      <c r="U15" s="7"/>
    </row>
    <row r="16" spans="1:22" ht="24" customHeight="1" thickBot="1" x14ac:dyDescent="0.25">
      <c r="A16" s="8" t="s">
        <v>11</v>
      </c>
      <c r="B16" s="16" t="s">
        <v>12</v>
      </c>
      <c r="C16" s="42" t="s">
        <v>13</v>
      </c>
      <c r="D16" s="9" t="s">
        <v>14</v>
      </c>
      <c r="E16" s="43" t="s">
        <v>15</v>
      </c>
      <c r="F16" s="8" t="s">
        <v>11</v>
      </c>
      <c r="G16" s="16" t="s">
        <v>12</v>
      </c>
      <c r="H16" s="42" t="s">
        <v>13</v>
      </c>
      <c r="I16" s="9" t="s">
        <v>14</v>
      </c>
      <c r="J16" s="43" t="s">
        <v>15</v>
      </c>
      <c r="K16" s="60"/>
      <c r="L16" s="8" t="s">
        <v>16</v>
      </c>
      <c r="M16" s="16" t="s">
        <v>12</v>
      </c>
      <c r="N16" s="16" t="s">
        <v>13</v>
      </c>
      <c r="O16" s="9" t="s">
        <v>14</v>
      </c>
      <c r="P16" s="43" t="s">
        <v>15</v>
      </c>
      <c r="Q16" s="62"/>
      <c r="R16" s="32" t="s">
        <v>11</v>
      </c>
      <c r="S16" s="42" t="s">
        <v>17</v>
      </c>
      <c r="T16" s="42" t="s">
        <v>18</v>
      </c>
      <c r="U16" s="10" t="s">
        <v>19</v>
      </c>
    </row>
    <row r="17" spans="1:21" ht="12.65" customHeight="1" x14ac:dyDescent="0.2">
      <c r="A17" s="11">
        <v>18</v>
      </c>
      <c r="B17" s="11"/>
      <c r="C17" s="12">
        <v>48.113212555499999</v>
      </c>
      <c r="D17" s="12"/>
      <c r="E17" s="40">
        <f>B17*D17</f>
        <v>0</v>
      </c>
      <c r="F17" s="11">
        <f>+A17</f>
        <v>18</v>
      </c>
      <c r="G17" s="11"/>
      <c r="H17" s="12">
        <v>10.238423314299999</v>
      </c>
      <c r="I17" s="12"/>
      <c r="J17" s="40">
        <f>G17*I17</f>
        <v>0</v>
      </c>
      <c r="K17" s="60"/>
      <c r="L17" s="11">
        <f t="shared" ref="L17:L69" si="0">+F17</f>
        <v>18</v>
      </c>
      <c r="M17" s="11">
        <f t="shared" ref="M17:M48" si="1">+B17+G17</f>
        <v>0</v>
      </c>
      <c r="N17" s="12">
        <v>14.42515</v>
      </c>
      <c r="O17" s="12"/>
      <c r="P17" s="40">
        <f>M17*O17</f>
        <v>0</v>
      </c>
      <c r="Q17" s="62"/>
      <c r="R17" s="33">
        <f t="shared" ref="R17:R69" si="2">+L17</f>
        <v>18</v>
      </c>
      <c r="S17" s="19">
        <f>+C17+H17+N17</f>
        <v>72.776785869799994</v>
      </c>
      <c r="T17" s="19">
        <f>D17+I17+O17</f>
        <v>0</v>
      </c>
      <c r="U17" s="40">
        <f>E17+J17+P17</f>
        <v>0</v>
      </c>
    </row>
    <row r="18" spans="1:21" ht="12.65" customHeight="1" x14ac:dyDescent="0.2">
      <c r="A18" s="14">
        <f t="shared" ref="A18:A69" si="3">+A17+1</f>
        <v>19</v>
      </c>
      <c r="B18" s="14"/>
      <c r="C18" s="15">
        <v>47.613063754700001</v>
      </c>
      <c r="D18" s="12"/>
      <c r="E18" s="40">
        <f t="shared" ref="E18:E69" si="4">B18*D18</f>
        <v>0</v>
      </c>
      <c r="F18" s="14">
        <f t="shared" ref="F18:F69" si="5">+F17+1</f>
        <v>19</v>
      </c>
      <c r="G18" s="11"/>
      <c r="H18" s="12">
        <v>9.9699712728000005</v>
      </c>
      <c r="I18" s="12"/>
      <c r="J18" s="40">
        <f t="shared" ref="J18:J69" si="6">G18*I18</f>
        <v>0</v>
      </c>
      <c r="K18" s="60"/>
      <c r="L18" s="14">
        <f t="shared" si="0"/>
        <v>19</v>
      </c>
      <c r="M18" s="11">
        <f t="shared" si="1"/>
        <v>0</v>
      </c>
      <c r="N18" s="12">
        <v>14.42515</v>
      </c>
      <c r="O18" s="12"/>
      <c r="P18" s="40">
        <f t="shared" ref="P18:P69" si="7">M18*O18</f>
        <v>0</v>
      </c>
      <c r="Q18" s="62"/>
      <c r="R18" s="34">
        <f t="shared" si="2"/>
        <v>19</v>
      </c>
      <c r="S18" s="13">
        <f t="shared" ref="S18:S69" si="8">+C18+H18+N18</f>
        <v>72.008185027500005</v>
      </c>
      <c r="T18" s="19">
        <f t="shared" ref="T18:T69" si="9">D18+I18+O18</f>
        <v>0</v>
      </c>
      <c r="U18" s="40">
        <f t="shared" ref="U18:U69" si="10">E18+J18+P18</f>
        <v>0</v>
      </c>
    </row>
    <row r="19" spans="1:21" ht="12.65" customHeight="1" x14ac:dyDescent="0.2">
      <c r="A19" s="14">
        <f t="shared" si="3"/>
        <v>20</v>
      </c>
      <c r="B19" s="14"/>
      <c r="C19" s="15">
        <v>46.775943449899998</v>
      </c>
      <c r="D19" s="12"/>
      <c r="E19" s="40">
        <f t="shared" si="4"/>
        <v>0</v>
      </c>
      <c r="F19" s="14">
        <f t="shared" si="5"/>
        <v>20</v>
      </c>
      <c r="G19" s="11"/>
      <c r="H19" s="12">
        <v>9.8524063002999984</v>
      </c>
      <c r="I19" s="12"/>
      <c r="J19" s="40">
        <f t="shared" si="6"/>
        <v>0</v>
      </c>
      <c r="K19" s="60"/>
      <c r="L19" s="14">
        <f t="shared" si="0"/>
        <v>20</v>
      </c>
      <c r="M19" s="11">
        <f t="shared" si="1"/>
        <v>0</v>
      </c>
      <c r="N19" s="12">
        <v>14.42515</v>
      </c>
      <c r="O19" s="12"/>
      <c r="P19" s="40">
        <f t="shared" si="7"/>
        <v>0</v>
      </c>
      <c r="Q19" s="62"/>
      <c r="R19" s="34">
        <f t="shared" si="2"/>
        <v>20</v>
      </c>
      <c r="S19" s="13">
        <f t="shared" si="8"/>
        <v>71.05349975019999</v>
      </c>
      <c r="T19" s="19">
        <f t="shared" si="9"/>
        <v>0</v>
      </c>
      <c r="U19" s="40">
        <f t="shared" si="10"/>
        <v>0</v>
      </c>
    </row>
    <row r="20" spans="1:21" ht="12.65" customHeight="1" x14ac:dyDescent="0.2">
      <c r="A20" s="14">
        <f t="shared" si="3"/>
        <v>21</v>
      </c>
      <c r="B20" s="14"/>
      <c r="C20" s="15">
        <v>45.569221951800003</v>
      </c>
      <c r="D20" s="12"/>
      <c r="E20" s="40">
        <f t="shared" si="4"/>
        <v>0</v>
      </c>
      <c r="F20" s="14">
        <f t="shared" si="5"/>
        <v>21</v>
      </c>
      <c r="G20" s="11"/>
      <c r="H20" s="12">
        <v>10.157959827599999</v>
      </c>
      <c r="I20" s="12"/>
      <c r="J20" s="40">
        <f t="shared" si="6"/>
        <v>0</v>
      </c>
      <c r="K20" s="60"/>
      <c r="L20" s="14">
        <f t="shared" si="0"/>
        <v>21</v>
      </c>
      <c r="M20" s="11">
        <f t="shared" si="1"/>
        <v>0</v>
      </c>
      <c r="N20" s="12">
        <v>14.42515</v>
      </c>
      <c r="O20" s="12"/>
      <c r="P20" s="40">
        <f t="shared" si="7"/>
        <v>0</v>
      </c>
      <c r="Q20" s="62"/>
      <c r="R20" s="34">
        <f t="shared" si="2"/>
        <v>21</v>
      </c>
      <c r="S20" s="13">
        <f t="shared" si="8"/>
        <v>70.152331779400001</v>
      </c>
      <c r="T20" s="19">
        <f t="shared" si="9"/>
        <v>0</v>
      </c>
      <c r="U20" s="40">
        <f t="shared" si="10"/>
        <v>0</v>
      </c>
    </row>
    <row r="21" spans="1:21" ht="12.65" customHeight="1" x14ac:dyDescent="0.2">
      <c r="A21" s="14">
        <f t="shared" si="3"/>
        <v>22</v>
      </c>
      <c r="B21" s="14"/>
      <c r="C21" s="15">
        <v>44.173819491699994</v>
      </c>
      <c r="D21" s="12"/>
      <c r="E21" s="40">
        <f t="shared" si="4"/>
        <v>0</v>
      </c>
      <c r="F21" s="14">
        <f t="shared" si="5"/>
        <v>22</v>
      </c>
      <c r="G21" s="11"/>
      <c r="H21" s="12">
        <v>10.8871511601</v>
      </c>
      <c r="I21" s="12"/>
      <c r="J21" s="40">
        <f t="shared" si="6"/>
        <v>0</v>
      </c>
      <c r="K21" s="60"/>
      <c r="L21" s="14">
        <f t="shared" si="0"/>
        <v>22</v>
      </c>
      <c r="M21" s="11">
        <f t="shared" si="1"/>
        <v>0</v>
      </c>
      <c r="N21" s="12">
        <v>14.42515</v>
      </c>
      <c r="O21" s="12"/>
      <c r="P21" s="40">
        <f t="shared" si="7"/>
        <v>0</v>
      </c>
      <c r="Q21" s="62"/>
      <c r="R21" s="34">
        <f t="shared" si="2"/>
        <v>22</v>
      </c>
      <c r="S21" s="13">
        <f t="shared" si="8"/>
        <v>69.486120651799993</v>
      </c>
      <c r="T21" s="19">
        <f t="shared" si="9"/>
        <v>0</v>
      </c>
      <c r="U21" s="40">
        <f t="shared" si="10"/>
        <v>0</v>
      </c>
    </row>
    <row r="22" spans="1:21" ht="12.65" customHeight="1" x14ac:dyDescent="0.2">
      <c r="A22" s="14">
        <f t="shared" si="3"/>
        <v>23</v>
      </c>
      <c r="B22" s="14"/>
      <c r="C22" s="15">
        <v>42.955413622099996</v>
      </c>
      <c r="D22" s="12"/>
      <c r="E22" s="40">
        <f t="shared" si="4"/>
        <v>0</v>
      </c>
      <c r="F22" s="14">
        <f t="shared" si="5"/>
        <v>23</v>
      </c>
      <c r="G22" s="11"/>
      <c r="H22" s="12">
        <v>11.798676388599999</v>
      </c>
      <c r="I22" s="12"/>
      <c r="J22" s="40">
        <f t="shared" si="6"/>
        <v>0</v>
      </c>
      <c r="K22" s="60"/>
      <c r="L22" s="14">
        <f t="shared" si="0"/>
        <v>23</v>
      </c>
      <c r="M22" s="11">
        <f t="shared" si="1"/>
        <v>0</v>
      </c>
      <c r="N22" s="12">
        <v>14.42515</v>
      </c>
      <c r="O22" s="12"/>
      <c r="P22" s="40">
        <f t="shared" si="7"/>
        <v>0</v>
      </c>
      <c r="Q22" s="62"/>
      <c r="R22" s="34">
        <f t="shared" si="2"/>
        <v>23</v>
      </c>
      <c r="S22" s="13">
        <f t="shared" si="8"/>
        <v>69.179240010699999</v>
      </c>
      <c r="T22" s="19">
        <f t="shared" si="9"/>
        <v>0</v>
      </c>
      <c r="U22" s="40">
        <f t="shared" si="10"/>
        <v>0</v>
      </c>
    </row>
    <row r="23" spans="1:21" ht="12.65" customHeight="1" x14ac:dyDescent="0.2">
      <c r="A23" s="14">
        <f t="shared" si="3"/>
        <v>24</v>
      </c>
      <c r="B23" s="14"/>
      <c r="C23" s="15">
        <v>41.8846635879</v>
      </c>
      <c r="D23" s="12"/>
      <c r="E23" s="40">
        <f t="shared" si="4"/>
        <v>0</v>
      </c>
      <c r="F23" s="14">
        <f t="shared" si="5"/>
        <v>24</v>
      </c>
      <c r="G23" s="11"/>
      <c r="H23" s="12">
        <v>12.711240227899999</v>
      </c>
      <c r="I23" s="12"/>
      <c r="J23" s="40">
        <f t="shared" si="6"/>
        <v>0</v>
      </c>
      <c r="K23" s="60"/>
      <c r="L23" s="14">
        <f t="shared" si="0"/>
        <v>24</v>
      </c>
      <c r="M23" s="11">
        <f t="shared" si="1"/>
        <v>0</v>
      </c>
      <c r="N23" s="12">
        <v>14.42515</v>
      </c>
      <c r="O23" s="12"/>
      <c r="P23" s="40">
        <f t="shared" si="7"/>
        <v>0</v>
      </c>
      <c r="Q23" s="62"/>
      <c r="R23" s="34">
        <f t="shared" si="2"/>
        <v>24</v>
      </c>
      <c r="S23" s="13">
        <f t="shared" si="8"/>
        <v>69.021053815800002</v>
      </c>
      <c r="T23" s="19">
        <f t="shared" si="9"/>
        <v>0</v>
      </c>
      <c r="U23" s="40">
        <f t="shared" si="10"/>
        <v>0</v>
      </c>
    </row>
    <row r="24" spans="1:21" ht="12.65" customHeight="1" x14ac:dyDescent="0.2">
      <c r="A24" s="14">
        <f t="shared" si="3"/>
        <v>25</v>
      </c>
      <c r="B24" s="14"/>
      <c r="C24" s="15">
        <v>40.962463748399998</v>
      </c>
      <c r="D24" s="12"/>
      <c r="E24" s="40">
        <f t="shared" si="4"/>
        <v>0</v>
      </c>
      <c r="F24" s="14">
        <f t="shared" si="5"/>
        <v>25</v>
      </c>
      <c r="G24" s="11"/>
      <c r="H24" s="12">
        <v>13.624958079199999</v>
      </c>
      <c r="I24" s="12"/>
      <c r="J24" s="40">
        <f t="shared" si="6"/>
        <v>0</v>
      </c>
      <c r="K24" s="60"/>
      <c r="L24" s="14">
        <f t="shared" si="0"/>
        <v>25</v>
      </c>
      <c r="M24" s="11">
        <f t="shared" si="1"/>
        <v>0</v>
      </c>
      <c r="N24" s="12">
        <v>14.42515</v>
      </c>
      <c r="O24" s="12"/>
      <c r="P24" s="40">
        <f t="shared" si="7"/>
        <v>0</v>
      </c>
      <c r="Q24" s="62"/>
      <c r="R24" s="34">
        <f t="shared" si="2"/>
        <v>25</v>
      </c>
      <c r="S24" s="13">
        <f t="shared" si="8"/>
        <v>69.012571827599999</v>
      </c>
      <c r="T24" s="19">
        <f t="shared" si="9"/>
        <v>0</v>
      </c>
      <c r="U24" s="40">
        <f t="shared" si="10"/>
        <v>0</v>
      </c>
    </row>
    <row r="25" spans="1:21" ht="12.65" customHeight="1" x14ac:dyDescent="0.2">
      <c r="A25" s="14">
        <f t="shared" si="3"/>
        <v>26</v>
      </c>
      <c r="B25" s="14"/>
      <c r="C25" s="15">
        <v>40.189823864099999</v>
      </c>
      <c r="D25" s="12"/>
      <c r="E25" s="40">
        <f t="shared" si="4"/>
        <v>0</v>
      </c>
      <c r="F25" s="14">
        <f t="shared" si="5"/>
        <v>26</v>
      </c>
      <c r="G25" s="11"/>
      <c r="H25" s="12">
        <v>14.539829942500001</v>
      </c>
      <c r="I25" s="12"/>
      <c r="J25" s="40">
        <f t="shared" si="6"/>
        <v>0</v>
      </c>
      <c r="K25" s="60"/>
      <c r="L25" s="14">
        <f t="shared" si="0"/>
        <v>26</v>
      </c>
      <c r="M25" s="11">
        <f t="shared" si="1"/>
        <v>0</v>
      </c>
      <c r="N25" s="12">
        <v>14.42515</v>
      </c>
      <c r="O25" s="12"/>
      <c r="P25" s="40">
        <f t="shared" si="7"/>
        <v>0</v>
      </c>
      <c r="Q25" s="62"/>
      <c r="R25" s="34">
        <f t="shared" si="2"/>
        <v>26</v>
      </c>
      <c r="S25" s="13">
        <f t="shared" si="8"/>
        <v>69.1548038066</v>
      </c>
      <c r="T25" s="19">
        <f t="shared" si="9"/>
        <v>0</v>
      </c>
      <c r="U25" s="40">
        <f t="shared" si="10"/>
        <v>0</v>
      </c>
    </row>
    <row r="26" spans="1:21" ht="12.65" customHeight="1" x14ac:dyDescent="0.2">
      <c r="A26" s="14">
        <f t="shared" si="3"/>
        <v>27</v>
      </c>
      <c r="B26" s="14"/>
      <c r="C26" s="15">
        <v>39.629002882400002</v>
      </c>
      <c r="D26" s="12"/>
      <c r="E26" s="40">
        <f t="shared" si="4"/>
        <v>0</v>
      </c>
      <c r="F26" s="14">
        <f t="shared" si="5"/>
        <v>27</v>
      </c>
      <c r="G26" s="11"/>
      <c r="H26" s="12">
        <v>15.486321734600001</v>
      </c>
      <c r="I26" s="12"/>
      <c r="J26" s="40">
        <f t="shared" si="6"/>
        <v>0</v>
      </c>
      <c r="K26" s="60"/>
      <c r="L26" s="14">
        <f t="shared" si="0"/>
        <v>27</v>
      </c>
      <c r="M26" s="11">
        <f t="shared" si="1"/>
        <v>0</v>
      </c>
      <c r="N26" s="12">
        <v>14.42515</v>
      </c>
      <c r="O26" s="12"/>
      <c r="P26" s="40">
        <f t="shared" si="7"/>
        <v>0</v>
      </c>
      <c r="Q26" s="62"/>
      <c r="R26" s="34">
        <f t="shared" si="2"/>
        <v>27</v>
      </c>
      <c r="S26" s="13">
        <f t="shared" si="8"/>
        <v>69.540474617000001</v>
      </c>
      <c r="T26" s="19">
        <f t="shared" si="9"/>
        <v>0</v>
      </c>
      <c r="U26" s="40">
        <f t="shared" si="10"/>
        <v>0</v>
      </c>
    </row>
    <row r="27" spans="1:21" ht="12.65" customHeight="1" x14ac:dyDescent="0.2">
      <c r="A27" s="14">
        <f t="shared" si="3"/>
        <v>28</v>
      </c>
      <c r="B27" s="14"/>
      <c r="C27" s="15">
        <v>39.2812413662</v>
      </c>
      <c r="D27" s="12"/>
      <c r="E27" s="40">
        <f t="shared" si="4"/>
        <v>0</v>
      </c>
      <c r="F27" s="14">
        <f t="shared" si="5"/>
        <v>28</v>
      </c>
      <c r="G27" s="11"/>
      <c r="H27" s="12">
        <v>16.434256041699999</v>
      </c>
      <c r="I27" s="12"/>
      <c r="J27" s="40">
        <f t="shared" si="6"/>
        <v>0</v>
      </c>
      <c r="K27" s="60"/>
      <c r="L27" s="14">
        <f t="shared" si="0"/>
        <v>28</v>
      </c>
      <c r="M27" s="11">
        <f t="shared" si="1"/>
        <v>0</v>
      </c>
      <c r="N27" s="12">
        <v>14.42515</v>
      </c>
      <c r="O27" s="12"/>
      <c r="P27" s="40">
        <f t="shared" si="7"/>
        <v>0</v>
      </c>
      <c r="Q27" s="62"/>
      <c r="R27" s="34">
        <f t="shared" si="2"/>
        <v>28</v>
      </c>
      <c r="S27" s="13">
        <f t="shared" si="8"/>
        <v>70.140647407900005</v>
      </c>
      <c r="T27" s="19">
        <f t="shared" si="9"/>
        <v>0</v>
      </c>
      <c r="U27" s="40">
        <f t="shared" si="10"/>
        <v>0</v>
      </c>
    </row>
    <row r="28" spans="1:21" ht="12.65" customHeight="1" x14ac:dyDescent="0.2">
      <c r="A28" s="14">
        <f t="shared" si="3"/>
        <v>29</v>
      </c>
      <c r="B28" s="14"/>
      <c r="C28" s="15">
        <v>39.147664477200003</v>
      </c>
      <c r="D28" s="12"/>
      <c r="E28" s="40">
        <f t="shared" si="4"/>
        <v>0</v>
      </c>
      <c r="F28" s="14">
        <f t="shared" si="5"/>
        <v>29</v>
      </c>
      <c r="G28" s="11"/>
      <c r="H28" s="12">
        <v>17.444362745299998</v>
      </c>
      <c r="I28" s="12"/>
      <c r="J28" s="40">
        <f t="shared" si="6"/>
        <v>0</v>
      </c>
      <c r="K28" s="60"/>
      <c r="L28" s="14">
        <f t="shared" si="0"/>
        <v>29</v>
      </c>
      <c r="M28" s="11">
        <f t="shared" si="1"/>
        <v>0</v>
      </c>
      <c r="N28" s="12">
        <v>14.42515</v>
      </c>
      <c r="O28" s="12"/>
      <c r="P28" s="40">
        <f t="shared" si="7"/>
        <v>0</v>
      </c>
      <c r="Q28" s="62"/>
      <c r="R28" s="34">
        <f t="shared" si="2"/>
        <v>29</v>
      </c>
      <c r="S28" s="13">
        <f t="shared" si="8"/>
        <v>71.017177222499996</v>
      </c>
      <c r="T28" s="19">
        <f t="shared" si="9"/>
        <v>0</v>
      </c>
      <c r="U28" s="40">
        <f t="shared" si="10"/>
        <v>0</v>
      </c>
    </row>
    <row r="29" spans="1:21" ht="12.65" customHeight="1" x14ac:dyDescent="0.2">
      <c r="A29" s="14">
        <f t="shared" si="3"/>
        <v>30</v>
      </c>
      <c r="B29" s="14"/>
      <c r="C29" s="15">
        <v>39.198498705799999</v>
      </c>
      <c r="D29" s="12"/>
      <c r="E29" s="40">
        <f t="shared" si="4"/>
        <v>0</v>
      </c>
      <c r="F29" s="14">
        <f t="shared" si="5"/>
        <v>30</v>
      </c>
      <c r="G29" s="11"/>
      <c r="H29" s="12">
        <v>18.486522132199998</v>
      </c>
      <c r="I29" s="12"/>
      <c r="J29" s="40">
        <f t="shared" si="6"/>
        <v>0</v>
      </c>
      <c r="K29" s="60"/>
      <c r="L29" s="14">
        <f t="shared" si="0"/>
        <v>30</v>
      </c>
      <c r="M29" s="11">
        <f t="shared" si="1"/>
        <v>0</v>
      </c>
      <c r="N29" s="12">
        <v>14.42515</v>
      </c>
      <c r="O29" s="12"/>
      <c r="P29" s="40">
        <f t="shared" si="7"/>
        <v>0</v>
      </c>
      <c r="Q29" s="62"/>
      <c r="R29" s="34">
        <f t="shared" si="2"/>
        <v>30</v>
      </c>
      <c r="S29" s="13">
        <f t="shared" si="8"/>
        <v>72.110170838000002</v>
      </c>
      <c r="T29" s="19">
        <f t="shared" si="9"/>
        <v>0</v>
      </c>
      <c r="U29" s="40">
        <f t="shared" si="10"/>
        <v>0</v>
      </c>
    </row>
    <row r="30" spans="1:21" ht="12.65" customHeight="1" x14ac:dyDescent="0.2">
      <c r="A30" s="14">
        <f t="shared" si="3"/>
        <v>31</v>
      </c>
      <c r="B30" s="14"/>
      <c r="C30" s="15">
        <v>39.527420976099997</v>
      </c>
      <c r="D30" s="12"/>
      <c r="E30" s="40">
        <f t="shared" si="4"/>
        <v>0</v>
      </c>
      <c r="F30" s="14">
        <f t="shared" si="5"/>
        <v>31</v>
      </c>
      <c r="G30" s="11"/>
      <c r="H30" s="12">
        <v>19.591344370699996</v>
      </c>
      <c r="I30" s="12"/>
      <c r="J30" s="40">
        <f t="shared" si="6"/>
        <v>0</v>
      </c>
      <c r="K30" s="60"/>
      <c r="L30" s="14">
        <f t="shared" si="0"/>
        <v>31</v>
      </c>
      <c r="M30" s="11">
        <f t="shared" si="1"/>
        <v>0</v>
      </c>
      <c r="N30" s="12">
        <v>14.42515</v>
      </c>
      <c r="O30" s="12"/>
      <c r="P30" s="40">
        <f t="shared" si="7"/>
        <v>0</v>
      </c>
      <c r="Q30" s="62"/>
      <c r="R30" s="34">
        <f t="shared" si="2"/>
        <v>31</v>
      </c>
      <c r="S30" s="13">
        <f t="shared" si="8"/>
        <v>73.543915346799992</v>
      </c>
      <c r="T30" s="19">
        <f t="shared" si="9"/>
        <v>0</v>
      </c>
      <c r="U30" s="40">
        <f t="shared" si="10"/>
        <v>0</v>
      </c>
    </row>
    <row r="31" spans="1:21" ht="12.65" customHeight="1" x14ac:dyDescent="0.2">
      <c r="A31" s="14">
        <f t="shared" si="3"/>
        <v>32</v>
      </c>
      <c r="B31" s="14"/>
      <c r="C31" s="15">
        <v>40.135844952799999</v>
      </c>
      <c r="D31" s="12"/>
      <c r="E31" s="40">
        <f t="shared" si="4"/>
        <v>0</v>
      </c>
      <c r="F31" s="14">
        <f t="shared" si="5"/>
        <v>32</v>
      </c>
      <c r="G31" s="11"/>
      <c r="H31" s="12">
        <v>20.759060263199999</v>
      </c>
      <c r="I31" s="12"/>
      <c r="J31" s="40">
        <f t="shared" si="6"/>
        <v>0</v>
      </c>
      <c r="K31" s="60"/>
      <c r="L31" s="14">
        <f t="shared" si="0"/>
        <v>32</v>
      </c>
      <c r="M31" s="11">
        <f t="shared" si="1"/>
        <v>0</v>
      </c>
      <c r="N31" s="12">
        <v>14.42515</v>
      </c>
      <c r="O31" s="12"/>
      <c r="P31" s="40">
        <f t="shared" si="7"/>
        <v>0</v>
      </c>
      <c r="Q31" s="62"/>
      <c r="R31" s="34">
        <f t="shared" si="2"/>
        <v>32</v>
      </c>
      <c r="S31" s="13">
        <f t="shared" si="8"/>
        <v>75.320055216</v>
      </c>
      <c r="T31" s="19">
        <f t="shared" si="9"/>
        <v>0</v>
      </c>
      <c r="U31" s="40">
        <f t="shared" si="10"/>
        <v>0</v>
      </c>
    </row>
    <row r="32" spans="1:21" ht="12.65" customHeight="1" x14ac:dyDescent="0.2">
      <c r="A32" s="14">
        <f t="shared" si="3"/>
        <v>33</v>
      </c>
      <c r="B32" s="14"/>
      <c r="C32" s="15">
        <v>40.994343329899998</v>
      </c>
      <c r="D32" s="12"/>
      <c r="E32" s="40">
        <f t="shared" si="4"/>
        <v>0</v>
      </c>
      <c r="F32" s="14">
        <f t="shared" si="5"/>
        <v>33</v>
      </c>
      <c r="G32" s="11"/>
      <c r="H32" s="12">
        <v>21.989929462399996</v>
      </c>
      <c r="I32" s="12"/>
      <c r="J32" s="40">
        <f t="shared" si="6"/>
        <v>0</v>
      </c>
      <c r="K32" s="60"/>
      <c r="L32" s="14">
        <f t="shared" si="0"/>
        <v>33</v>
      </c>
      <c r="M32" s="11">
        <f t="shared" si="1"/>
        <v>0</v>
      </c>
      <c r="N32" s="12">
        <v>14.42515</v>
      </c>
      <c r="O32" s="12"/>
      <c r="P32" s="40">
        <f t="shared" si="7"/>
        <v>0</v>
      </c>
      <c r="Q32" s="62"/>
      <c r="R32" s="34">
        <f t="shared" si="2"/>
        <v>33</v>
      </c>
      <c r="S32" s="13">
        <f t="shared" si="8"/>
        <v>77.409422792299992</v>
      </c>
      <c r="T32" s="19">
        <f t="shared" si="9"/>
        <v>0</v>
      </c>
      <c r="U32" s="40">
        <f t="shared" si="10"/>
        <v>0</v>
      </c>
    </row>
    <row r="33" spans="1:21" ht="12.65" customHeight="1" x14ac:dyDescent="0.2">
      <c r="A33" s="14">
        <f t="shared" si="3"/>
        <v>34</v>
      </c>
      <c r="B33" s="14"/>
      <c r="C33" s="15">
        <v>42.1662713662</v>
      </c>
      <c r="D33" s="12"/>
      <c r="E33" s="40">
        <f t="shared" si="4"/>
        <v>0</v>
      </c>
      <c r="F33" s="14">
        <f t="shared" si="5"/>
        <v>34</v>
      </c>
      <c r="G33" s="11"/>
      <c r="H33" s="12">
        <v>23.314735238400001</v>
      </c>
      <c r="I33" s="12"/>
      <c r="J33" s="40">
        <f t="shared" si="6"/>
        <v>0</v>
      </c>
      <c r="K33" s="60"/>
      <c r="L33" s="14">
        <f t="shared" si="0"/>
        <v>34</v>
      </c>
      <c r="M33" s="11">
        <f t="shared" si="1"/>
        <v>0</v>
      </c>
      <c r="N33" s="12">
        <v>14.42515</v>
      </c>
      <c r="O33" s="12"/>
      <c r="P33" s="40">
        <f t="shared" si="7"/>
        <v>0</v>
      </c>
      <c r="Q33" s="62"/>
      <c r="R33" s="34">
        <f t="shared" si="2"/>
        <v>34</v>
      </c>
      <c r="S33" s="13">
        <f t="shared" si="8"/>
        <v>79.9061566046</v>
      </c>
      <c r="T33" s="19">
        <f t="shared" si="9"/>
        <v>0</v>
      </c>
      <c r="U33" s="40">
        <f t="shared" si="10"/>
        <v>0</v>
      </c>
    </row>
    <row r="34" spans="1:21" ht="12.65" customHeight="1" x14ac:dyDescent="0.2">
      <c r="A34" s="14">
        <f t="shared" si="3"/>
        <v>35</v>
      </c>
      <c r="B34" s="14"/>
      <c r="C34" s="15">
        <v>43.591418485600002</v>
      </c>
      <c r="D34" s="12"/>
      <c r="E34" s="40">
        <f t="shared" si="4"/>
        <v>0</v>
      </c>
      <c r="F34" s="14">
        <f t="shared" si="5"/>
        <v>35</v>
      </c>
      <c r="G34" s="11"/>
      <c r="H34" s="12">
        <v>24.733968046300003</v>
      </c>
      <c r="I34" s="12"/>
      <c r="J34" s="40">
        <f t="shared" si="6"/>
        <v>0</v>
      </c>
      <c r="K34" s="60"/>
      <c r="L34" s="14">
        <f t="shared" si="0"/>
        <v>35</v>
      </c>
      <c r="M34" s="11">
        <f t="shared" si="1"/>
        <v>0</v>
      </c>
      <c r="N34" s="12">
        <v>14.42515</v>
      </c>
      <c r="O34" s="12"/>
      <c r="P34" s="40">
        <f t="shared" si="7"/>
        <v>0</v>
      </c>
      <c r="Q34" s="62"/>
      <c r="R34" s="34">
        <f t="shared" si="2"/>
        <v>35</v>
      </c>
      <c r="S34" s="13">
        <f t="shared" si="8"/>
        <v>82.750536531900011</v>
      </c>
      <c r="T34" s="19">
        <f t="shared" si="9"/>
        <v>0</v>
      </c>
      <c r="U34" s="40">
        <f t="shared" si="10"/>
        <v>0</v>
      </c>
    </row>
    <row r="35" spans="1:21" ht="12.65" customHeight="1" x14ac:dyDescent="0.2">
      <c r="A35" s="14">
        <f t="shared" si="3"/>
        <v>36</v>
      </c>
      <c r="B35" s="14"/>
      <c r="C35" s="15">
        <v>45.395687397299994</v>
      </c>
      <c r="D35" s="12"/>
      <c r="E35" s="40">
        <f t="shared" si="4"/>
        <v>0</v>
      </c>
      <c r="F35" s="14">
        <f t="shared" si="5"/>
        <v>36</v>
      </c>
      <c r="G35" s="11"/>
      <c r="H35" s="12">
        <v>26.2175658735</v>
      </c>
      <c r="I35" s="12"/>
      <c r="J35" s="40">
        <f t="shared" si="6"/>
        <v>0</v>
      </c>
      <c r="K35" s="60"/>
      <c r="L35" s="14">
        <f t="shared" si="0"/>
        <v>36</v>
      </c>
      <c r="M35" s="11">
        <f t="shared" si="1"/>
        <v>0</v>
      </c>
      <c r="N35" s="12">
        <v>14.42515</v>
      </c>
      <c r="O35" s="12"/>
      <c r="P35" s="40">
        <f t="shared" si="7"/>
        <v>0</v>
      </c>
      <c r="Q35" s="62"/>
      <c r="R35" s="34">
        <f t="shared" si="2"/>
        <v>36</v>
      </c>
      <c r="S35" s="13">
        <f t="shared" si="8"/>
        <v>86.038403270799989</v>
      </c>
      <c r="T35" s="19">
        <f t="shared" si="9"/>
        <v>0</v>
      </c>
      <c r="U35" s="40">
        <f t="shared" si="10"/>
        <v>0</v>
      </c>
    </row>
    <row r="36" spans="1:21" ht="12.65" customHeight="1" x14ac:dyDescent="0.2">
      <c r="A36" s="14">
        <f t="shared" si="3"/>
        <v>37</v>
      </c>
      <c r="B36" s="14"/>
      <c r="C36" s="15">
        <v>47.550458603700001</v>
      </c>
      <c r="D36" s="12"/>
      <c r="E36" s="40">
        <f t="shared" si="4"/>
        <v>0</v>
      </c>
      <c r="F36" s="14">
        <f t="shared" si="5"/>
        <v>37</v>
      </c>
      <c r="G36" s="11"/>
      <c r="H36" s="12">
        <v>27.796485091899999</v>
      </c>
      <c r="I36" s="12"/>
      <c r="J36" s="40">
        <f t="shared" si="6"/>
        <v>0</v>
      </c>
      <c r="K36" s="60"/>
      <c r="L36" s="14">
        <f t="shared" si="0"/>
        <v>37</v>
      </c>
      <c r="M36" s="11">
        <f t="shared" si="1"/>
        <v>0</v>
      </c>
      <c r="N36" s="12">
        <v>14.42515</v>
      </c>
      <c r="O36" s="12"/>
      <c r="P36" s="40">
        <f t="shared" si="7"/>
        <v>0</v>
      </c>
      <c r="Q36" s="62"/>
      <c r="R36" s="34">
        <f t="shared" si="2"/>
        <v>37</v>
      </c>
      <c r="S36" s="13">
        <f t="shared" si="8"/>
        <v>89.772093695600006</v>
      </c>
      <c r="T36" s="19">
        <f t="shared" si="9"/>
        <v>0</v>
      </c>
      <c r="U36" s="40">
        <f t="shared" si="10"/>
        <v>0</v>
      </c>
    </row>
    <row r="37" spans="1:21" ht="12.65" customHeight="1" x14ac:dyDescent="0.2">
      <c r="A37" s="14">
        <f t="shared" si="3"/>
        <v>38</v>
      </c>
      <c r="B37" s="14"/>
      <c r="C37" s="15">
        <v>50.058213230599996</v>
      </c>
      <c r="D37" s="12"/>
      <c r="E37" s="40">
        <f t="shared" si="4"/>
        <v>0</v>
      </c>
      <c r="F37" s="14">
        <f t="shared" si="5"/>
        <v>38</v>
      </c>
      <c r="G37" s="11"/>
      <c r="H37" s="12">
        <v>29.4407502398</v>
      </c>
      <c r="I37" s="12"/>
      <c r="J37" s="40">
        <f t="shared" si="6"/>
        <v>0</v>
      </c>
      <c r="K37" s="60"/>
      <c r="L37" s="14">
        <f t="shared" si="0"/>
        <v>38</v>
      </c>
      <c r="M37" s="11">
        <f t="shared" si="1"/>
        <v>0</v>
      </c>
      <c r="N37" s="12">
        <v>14.42515</v>
      </c>
      <c r="O37" s="12"/>
      <c r="P37" s="40">
        <f t="shared" si="7"/>
        <v>0</v>
      </c>
      <c r="Q37" s="62"/>
      <c r="R37" s="34">
        <f t="shared" si="2"/>
        <v>38</v>
      </c>
      <c r="S37" s="13">
        <f t="shared" si="8"/>
        <v>93.924113470400002</v>
      </c>
      <c r="T37" s="19">
        <f t="shared" si="9"/>
        <v>0</v>
      </c>
      <c r="U37" s="40">
        <f t="shared" si="10"/>
        <v>0</v>
      </c>
    </row>
    <row r="38" spans="1:21" ht="12.65" customHeight="1" x14ac:dyDescent="0.2">
      <c r="A38" s="14">
        <f t="shared" si="3"/>
        <v>39</v>
      </c>
      <c r="B38" s="14"/>
      <c r="C38" s="15">
        <v>52.984326057800004</v>
      </c>
      <c r="D38" s="12"/>
      <c r="E38" s="40">
        <f t="shared" si="4"/>
        <v>0</v>
      </c>
      <c r="F38" s="14">
        <f t="shared" si="5"/>
        <v>39</v>
      </c>
      <c r="G38" s="11"/>
      <c r="H38" s="12">
        <v>31.089689136300002</v>
      </c>
      <c r="I38" s="12"/>
      <c r="J38" s="40">
        <f t="shared" si="6"/>
        <v>0</v>
      </c>
      <c r="K38" s="60"/>
      <c r="L38" s="14">
        <f t="shared" si="0"/>
        <v>39</v>
      </c>
      <c r="M38" s="11">
        <f t="shared" si="1"/>
        <v>0</v>
      </c>
      <c r="N38" s="12">
        <v>14.42515</v>
      </c>
      <c r="O38" s="12"/>
      <c r="P38" s="40">
        <f t="shared" si="7"/>
        <v>0</v>
      </c>
      <c r="Q38" s="62"/>
      <c r="R38" s="34">
        <f t="shared" si="2"/>
        <v>39</v>
      </c>
      <c r="S38" s="13">
        <f t="shared" si="8"/>
        <v>98.499165194100016</v>
      </c>
      <c r="T38" s="19">
        <f t="shared" si="9"/>
        <v>0</v>
      </c>
      <c r="U38" s="40">
        <f t="shared" si="10"/>
        <v>0</v>
      </c>
    </row>
    <row r="39" spans="1:21" ht="12.65" customHeight="1" x14ac:dyDescent="0.2">
      <c r="A39" s="14">
        <f t="shared" si="3"/>
        <v>40</v>
      </c>
      <c r="B39" s="14"/>
      <c r="C39" s="15">
        <v>56.394893122599996</v>
      </c>
      <c r="D39" s="12"/>
      <c r="E39" s="40">
        <f t="shared" si="4"/>
        <v>0</v>
      </c>
      <c r="F39" s="14">
        <f t="shared" si="5"/>
        <v>40</v>
      </c>
      <c r="G39" s="11"/>
      <c r="H39" s="12">
        <v>32.743676835300001</v>
      </c>
      <c r="I39" s="12"/>
      <c r="J39" s="40">
        <f t="shared" si="6"/>
        <v>0</v>
      </c>
      <c r="K39" s="60"/>
      <c r="L39" s="14">
        <f t="shared" si="0"/>
        <v>40</v>
      </c>
      <c r="M39" s="11">
        <f t="shared" si="1"/>
        <v>0</v>
      </c>
      <c r="N39" s="12">
        <v>14.42515</v>
      </c>
      <c r="O39" s="12"/>
      <c r="P39" s="40">
        <f t="shared" si="7"/>
        <v>0</v>
      </c>
      <c r="Q39" s="62"/>
      <c r="R39" s="34">
        <f t="shared" si="2"/>
        <v>40</v>
      </c>
      <c r="S39" s="13">
        <f t="shared" si="8"/>
        <v>103.56371995789999</v>
      </c>
      <c r="T39" s="19">
        <f t="shared" si="9"/>
        <v>0</v>
      </c>
      <c r="U39" s="40">
        <f t="shared" si="10"/>
        <v>0</v>
      </c>
    </row>
    <row r="40" spans="1:21" ht="12.65" customHeight="1" x14ac:dyDescent="0.2">
      <c r="A40" s="14">
        <f t="shared" si="3"/>
        <v>41</v>
      </c>
      <c r="B40" s="14"/>
      <c r="C40" s="15">
        <v>60.294386221500005</v>
      </c>
      <c r="D40" s="12"/>
      <c r="E40" s="40">
        <f t="shared" si="4"/>
        <v>0</v>
      </c>
      <c r="F40" s="14">
        <f t="shared" si="5"/>
        <v>41</v>
      </c>
      <c r="G40" s="11"/>
      <c r="H40" s="12">
        <v>34.372247420000001</v>
      </c>
      <c r="I40" s="12"/>
      <c r="J40" s="40">
        <f t="shared" si="6"/>
        <v>0</v>
      </c>
      <c r="K40" s="60"/>
      <c r="L40" s="14">
        <f t="shared" si="0"/>
        <v>41</v>
      </c>
      <c r="M40" s="11">
        <f t="shared" si="1"/>
        <v>0</v>
      </c>
      <c r="N40" s="12">
        <v>14.42515</v>
      </c>
      <c r="O40" s="12"/>
      <c r="P40" s="40">
        <f t="shared" si="7"/>
        <v>0</v>
      </c>
      <c r="Q40" s="62"/>
      <c r="R40" s="34">
        <f t="shared" si="2"/>
        <v>41</v>
      </c>
      <c r="S40" s="13">
        <f t="shared" si="8"/>
        <v>109.0917836415</v>
      </c>
      <c r="T40" s="19">
        <f t="shared" si="9"/>
        <v>0</v>
      </c>
      <c r="U40" s="40">
        <f t="shared" si="10"/>
        <v>0</v>
      </c>
    </row>
    <row r="41" spans="1:21" ht="12.65" customHeight="1" x14ac:dyDescent="0.2">
      <c r="A41" s="14">
        <f t="shared" si="3"/>
        <v>42</v>
      </c>
      <c r="B41" s="14"/>
      <c r="C41" s="15">
        <v>64.71924328339999</v>
      </c>
      <c r="D41" s="12"/>
      <c r="E41" s="40">
        <f t="shared" si="4"/>
        <v>0</v>
      </c>
      <c r="F41" s="14">
        <f t="shared" si="5"/>
        <v>42</v>
      </c>
      <c r="G41" s="11"/>
      <c r="H41" s="12">
        <v>35.944934973599999</v>
      </c>
      <c r="I41" s="12"/>
      <c r="J41" s="40">
        <f t="shared" si="6"/>
        <v>0</v>
      </c>
      <c r="K41" s="60"/>
      <c r="L41" s="14">
        <f t="shared" si="0"/>
        <v>42</v>
      </c>
      <c r="M41" s="11">
        <f t="shared" si="1"/>
        <v>0</v>
      </c>
      <c r="N41" s="12">
        <v>14.42515</v>
      </c>
      <c r="O41" s="12"/>
      <c r="P41" s="40">
        <f t="shared" si="7"/>
        <v>0</v>
      </c>
      <c r="Q41" s="62"/>
      <c r="R41" s="34">
        <f t="shared" si="2"/>
        <v>42</v>
      </c>
      <c r="S41" s="13">
        <f t="shared" si="8"/>
        <v>115.08932825699999</v>
      </c>
      <c r="T41" s="19">
        <f t="shared" si="9"/>
        <v>0</v>
      </c>
      <c r="U41" s="40">
        <f t="shared" si="10"/>
        <v>0</v>
      </c>
    </row>
    <row r="42" spans="1:21" ht="12.65" customHeight="1" x14ac:dyDescent="0.2">
      <c r="A42" s="14">
        <f t="shared" si="3"/>
        <v>43</v>
      </c>
      <c r="B42" s="14"/>
      <c r="C42" s="15">
        <v>69.675522871300004</v>
      </c>
      <c r="D42" s="12"/>
      <c r="E42" s="40">
        <f t="shared" si="4"/>
        <v>0</v>
      </c>
      <c r="F42" s="14">
        <f t="shared" si="5"/>
        <v>43</v>
      </c>
      <c r="G42" s="11"/>
      <c r="H42" s="12">
        <v>37.461710645800004</v>
      </c>
      <c r="I42" s="12"/>
      <c r="J42" s="40">
        <f t="shared" si="6"/>
        <v>0</v>
      </c>
      <c r="K42" s="60"/>
      <c r="L42" s="14">
        <f t="shared" si="0"/>
        <v>43</v>
      </c>
      <c r="M42" s="11">
        <f t="shared" si="1"/>
        <v>0</v>
      </c>
      <c r="N42" s="12">
        <v>14.42515</v>
      </c>
      <c r="O42" s="12"/>
      <c r="P42" s="40">
        <f t="shared" si="7"/>
        <v>0</v>
      </c>
      <c r="Q42" s="62"/>
      <c r="R42" s="34">
        <f t="shared" si="2"/>
        <v>43</v>
      </c>
      <c r="S42" s="13">
        <f t="shared" si="8"/>
        <v>121.56238351710002</v>
      </c>
      <c r="T42" s="19">
        <f t="shared" si="9"/>
        <v>0</v>
      </c>
      <c r="U42" s="40">
        <f t="shared" si="10"/>
        <v>0</v>
      </c>
    </row>
    <row r="43" spans="1:21" ht="12.65" customHeight="1" x14ac:dyDescent="0.2">
      <c r="A43" s="14">
        <f t="shared" si="3"/>
        <v>44</v>
      </c>
      <c r="B43" s="14"/>
      <c r="C43" s="15">
        <v>75.359320474299992</v>
      </c>
      <c r="D43" s="12"/>
      <c r="E43" s="40">
        <f t="shared" si="4"/>
        <v>0</v>
      </c>
      <c r="F43" s="14">
        <f t="shared" si="5"/>
        <v>44</v>
      </c>
      <c r="G43" s="11"/>
      <c r="H43" s="12">
        <v>39.045476714600007</v>
      </c>
      <c r="I43" s="12"/>
      <c r="J43" s="40">
        <f t="shared" si="6"/>
        <v>0</v>
      </c>
      <c r="K43" s="60"/>
      <c r="L43" s="14">
        <f t="shared" si="0"/>
        <v>44</v>
      </c>
      <c r="M43" s="11">
        <f t="shared" si="1"/>
        <v>0</v>
      </c>
      <c r="N43" s="12">
        <v>14.42515</v>
      </c>
      <c r="O43" s="12"/>
      <c r="P43" s="40">
        <f t="shared" si="7"/>
        <v>0</v>
      </c>
      <c r="Q43" s="62"/>
      <c r="R43" s="34">
        <f t="shared" si="2"/>
        <v>44</v>
      </c>
      <c r="S43" s="13">
        <f t="shared" si="8"/>
        <v>128.82994718890001</v>
      </c>
      <c r="T43" s="19">
        <f t="shared" si="9"/>
        <v>0</v>
      </c>
      <c r="U43" s="40">
        <f t="shared" si="10"/>
        <v>0</v>
      </c>
    </row>
    <row r="44" spans="1:21" ht="12.65" customHeight="1" x14ac:dyDescent="0.2">
      <c r="A44" s="14">
        <f t="shared" si="3"/>
        <v>45</v>
      </c>
      <c r="B44" s="14"/>
      <c r="C44" s="15">
        <v>81.780416344100004</v>
      </c>
      <c r="D44" s="12"/>
      <c r="E44" s="40">
        <f t="shared" si="4"/>
        <v>0</v>
      </c>
      <c r="F44" s="14">
        <f t="shared" si="5"/>
        <v>45</v>
      </c>
      <c r="G44" s="11"/>
      <c r="H44" s="12">
        <v>40.789246547200001</v>
      </c>
      <c r="I44" s="12"/>
      <c r="J44" s="40">
        <f t="shared" si="6"/>
        <v>0</v>
      </c>
      <c r="K44" s="60"/>
      <c r="L44" s="14">
        <f t="shared" si="0"/>
        <v>45</v>
      </c>
      <c r="M44" s="11">
        <f t="shared" si="1"/>
        <v>0</v>
      </c>
      <c r="N44" s="12">
        <v>28.850300000000001</v>
      </c>
      <c r="O44" s="12"/>
      <c r="P44" s="40">
        <f t="shared" si="7"/>
        <v>0</v>
      </c>
      <c r="Q44" s="62"/>
      <c r="R44" s="34">
        <f t="shared" si="2"/>
        <v>45</v>
      </c>
      <c r="S44" s="13">
        <f t="shared" si="8"/>
        <v>151.4199628913</v>
      </c>
      <c r="T44" s="19">
        <f t="shared" si="9"/>
        <v>0</v>
      </c>
      <c r="U44" s="40">
        <f t="shared" si="10"/>
        <v>0</v>
      </c>
    </row>
    <row r="45" spans="1:21" ht="12.65" customHeight="1" x14ac:dyDescent="0.2">
      <c r="A45" s="14">
        <f t="shared" si="3"/>
        <v>46</v>
      </c>
      <c r="B45" s="14"/>
      <c r="C45" s="15">
        <v>89.140272125599992</v>
      </c>
      <c r="D45" s="12"/>
      <c r="E45" s="40">
        <f t="shared" si="4"/>
        <v>0</v>
      </c>
      <c r="F45" s="14">
        <f t="shared" si="5"/>
        <v>46</v>
      </c>
      <c r="G45" s="11"/>
      <c r="H45" s="12">
        <v>42.848119356400005</v>
      </c>
      <c r="I45" s="12"/>
      <c r="J45" s="40">
        <f t="shared" si="6"/>
        <v>0</v>
      </c>
      <c r="K45" s="60"/>
      <c r="L45" s="14">
        <f t="shared" si="0"/>
        <v>46</v>
      </c>
      <c r="M45" s="11">
        <f t="shared" si="1"/>
        <v>0</v>
      </c>
      <c r="N45" s="12">
        <v>28.850300000000001</v>
      </c>
      <c r="O45" s="12"/>
      <c r="P45" s="40">
        <f t="shared" si="7"/>
        <v>0</v>
      </c>
      <c r="Q45" s="62"/>
      <c r="R45" s="34">
        <f t="shared" si="2"/>
        <v>46</v>
      </c>
      <c r="S45" s="13">
        <f t="shared" si="8"/>
        <v>160.838691482</v>
      </c>
      <c r="T45" s="19">
        <f t="shared" si="9"/>
        <v>0</v>
      </c>
      <c r="U45" s="40">
        <f t="shared" si="10"/>
        <v>0</v>
      </c>
    </row>
    <row r="46" spans="1:21" ht="12.65" customHeight="1" x14ac:dyDescent="0.2">
      <c r="A46" s="14">
        <f t="shared" si="3"/>
        <v>47</v>
      </c>
      <c r="B46" s="14"/>
      <c r="C46" s="15">
        <v>97.549413318099994</v>
      </c>
      <c r="D46" s="12"/>
      <c r="E46" s="40">
        <f t="shared" si="4"/>
        <v>0</v>
      </c>
      <c r="F46" s="14">
        <f t="shared" si="5"/>
        <v>47</v>
      </c>
      <c r="G46" s="11"/>
      <c r="H46" s="12">
        <v>45.3169260783</v>
      </c>
      <c r="I46" s="12"/>
      <c r="J46" s="40">
        <f t="shared" si="6"/>
        <v>0</v>
      </c>
      <c r="K46" s="60"/>
      <c r="L46" s="14">
        <f t="shared" si="0"/>
        <v>47</v>
      </c>
      <c r="M46" s="11">
        <f t="shared" si="1"/>
        <v>0</v>
      </c>
      <c r="N46" s="12">
        <v>28.850300000000001</v>
      </c>
      <c r="O46" s="12"/>
      <c r="P46" s="40">
        <f t="shared" si="7"/>
        <v>0</v>
      </c>
      <c r="Q46" s="62"/>
      <c r="R46" s="34">
        <f t="shared" si="2"/>
        <v>47</v>
      </c>
      <c r="S46" s="13">
        <f t="shared" si="8"/>
        <v>171.71663939640001</v>
      </c>
      <c r="T46" s="19">
        <f t="shared" si="9"/>
        <v>0</v>
      </c>
      <c r="U46" s="40">
        <f t="shared" si="10"/>
        <v>0</v>
      </c>
    </row>
    <row r="47" spans="1:21" ht="12.65" customHeight="1" x14ac:dyDescent="0.2">
      <c r="A47" s="14">
        <f t="shared" si="3"/>
        <v>48</v>
      </c>
      <c r="B47" s="14"/>
      <c r="C47" s="15">
        <v>107.05867415019999</v>
      </c>
      <c r="D47" s="12"/>
      <c r="E47" s="40">
        <f t="shared" si="4"/>
        <v>0</v>
      </c>
      <c r="F47" s="14">
        <f t="shared" si="5"/>
        <v>48</v>
      </c>
      <c r="G47" s="11"/>
      <c r="H47" s="12">
        <v>48.353045099399999</v>
      </c>
      <c r="I47" s="12"/>
      <c r="J47" s="40">
        <f t="shared" si="6"/>
        <v>0</v>
      </c>
      <c r="K47" s="60"/>
      <c r="L47" s="14">
        <f t="shared" si="0"/>
        <v>48</v>
      </c>
      <c r="M47" s="11">
        <f t="shared" si="1"/>
        <v>0</v>
      </c>
      <c r="N47" s="12">
        <v>28.850300000000001</v>
      </c>
      <c r="O47" s="12"/>
      <c r="P47" s="40">
        <f t="shared" si="7"/>
        <v>0</v>
      </c>
      <c r="Q47" s="62"/>
      <c r="R47" s="34">
        <f t="shared" si="2"/>
        <v>48</v>
      </c>
      <c r="S47" s="13">
        <f t="shared" si="8"/>
        <v>184.2620192496</v>
      </c>
      <c r="T47" s="19">
        <f t="shared" si="9"/>
        <v>0</v>
      </c>
      <c r="U47" s="40">
        <f t="shared" si="10"/>
        <v>0</v>
      </c>
    </row>
    <row r="48" spans="1:21" ht="12.65" customHeight="1" x14ac:dyDescent="0.2">
      <c r="A48" s="14">
        <f t="shared" si="3"/>
        <v>49</v>
      </c>
      <c r="B48" s="14"/>
      <c r="C48" s="15">
        <v>117.81871088850001</v>
      </c>
      <c r="D48" s="12"/>
      <c r="E48" s="40">
        <f t="shared" si="4"/>
        <v>0</v>
      </c>
      <c r="F48" s="14">
        <f t="shared" si="5"/>
        <v>49</v>
      </c>
      <c r="G48" s="11"/>
      <c r="H48" s="12">
        <v>52.053673080399996</v>
      </c>
      <c r="I48" s="12"/>
      <c r="J48" s="40">
        <f t="shared" si="6"/>
        <v>0</v>
      </c>
      <c r="K48" s="60"/>
      <c r="L48" s="14">
        <f t="shared" si="0"/>
        <v>49</v>
      </c>
      <c r="M48" s="11">
        <f t="shared" si="1"/>
        <v>0</v>
      </c>
      <c r="N48" s="12">
        <v>28.850300000000001</v>
      </c>
      <c r="O48" s="12"/>
      <c r="P48" s="40">
        <f t="shared" si="7"/>
        <v>0</v>
      </c>
      <c r="Q48" s="62"/>
      <c r="R48" s="34">
        <f t="shared" si="2"/>
        <v>49</v>
      </c>
      <c r="S48" s="13">
        <f t="shared" si="8"/>
        <v>198.72268396890001</v>
      </c>
      <c r="T48" s="19">
        <f t="shared" si="9"/>
        <v>0</v>
      </c>
      <c r="U48" s="40">
        <f t="shared" si="10"/>
        <v>0</v>
      </c>
    </row>
    <row r="49" spans="1:21" ht="12.65" customHeight="1" x14ac:dyDescent="0.2">
      <c r="A49" s="14">
        <f t="shared" si="3"/>
        <v>50</v>
      </c>
      <c r="B49" s="14"/>
      <c r="C49" s="15">
        <v>130.01860839919999</v>
      </c>
      <c r="D49" s="12"/>
      <c r="E49" s="40">
        <f t="shared" si="4"/>
        <v>0</v>
      </c>
      <c r="F49" s="14">
        <f t="shared" si="5"/>
        <v>50</v>
      </c>
      <c r="G49" s="11"/>
      <c r="H49" s="12">
        <v>56.548376718599997</v>
      </c>
      <c r="I49" s="12"/>
      <c r="J49" s="40">
        <f t="shared" si="6"/>
        <v>0</v>
      </c>
      <c r="K49" s="60"/>
      <c r="L49" s="14">
        <f t="shared" si="0"/>
        <v>50</v>
      </c>
      <c r="M49" s="11">
        <f t="shared" ref="M49:M69" si="11">+B49+G49</f>
        <v>0</v>
      </c>
      <c r="N49" s="12">
        <v>28.850300000000001</v>
      </c>
      <c r="O49" s="12"/>
      <c r="P49" s="40">
        <f t="shared" si="7"/>
        <v>0</v>
      </c>
      <c r="Q49" s="62"/>
      <c r="R49" s="34">
        <f t="shared" si="2"/>
        <v>50</v>
      </c>
      <c r="S49" s="13">
        <f t="shared" si="8"/>
        <v>215.41728511779999</v>
      </c>
      <c r="T49" s="19">
        <f t="shared" si="9"/>
        <v>0</v>
      </c>
      <c r="U49" s="40">
        <f t="shared" si="10"/>
        <v>0</v>
      </c>
    </row>
    <row r="50" spans="1:21" ht="12.65" customHeight="1" x14ac:dyDescent="0.2">
      <c r="A50" s="14">
        <f t="shared" si="3"/>
        <v>51</v>
      </c>
      <c r="B50" s="14"/>
      <c r="C50" s="15">
        <v>143.6297183344</v>
      </c>
      <c r="D50" s="12"/>
      <c r="E50" s="40">
        <f t="shared" si="4"/>
        <v>0</v>
      </c>
      <c r="F50" s="14">
        <f t="shared" si="5"/>
        <v>51</v>
      </c>
      <c r="G50" s="11"/>
      <c r="H50" s="12">
        <v>61.937757010100007</v>
      </c>
      <c r="I50" s="12"/>
      <c r="J50" s="40">
        <f t="shared" si="6"/>
        <v>0</v>
      </c>
      <c r="K50" s="60"/>
      <c r="L50" s="14">
        <f t="shared" si="0"/>
        <v>51</v>
      </c>
      <c r="M50" s="11">
        <f t="shared" si="11"/>
        <v>0</v>
      </c>
      <c r="N50" s="12">
        <v>28.850300000000001</v>
      </c>
      <c r="O50" s="12"/>
      <c r="P50" s="40">
        <f t="shared" si="7"/>
        <v>0</v>
      </c>
      <c r="Q50" s="62"/>
      <c r="R50" s="34">
        <f t="shared" si="2"/>
        <v>51</v>
      </c>
      <c r="S50" s="13">
        <f t="shared" si="8"/>
        <v>234.4177753445</v>
      </c>
      <c r="T50" s="19">
        <f t="shared" si="9"/>
        <v>0</v>
      </c>
      <c r="U50" s="40">
        <f t="shared" si="10"/>
        <v>0</v>
      </c>
    </row>
    <row r="51" spans="1:21" ht="12.65" customHeight="1" x14ac:dyDescent="0.2">
      <c r="A51" s="14">
        <f t="shared" si="3"/>
        <v>52</v>
      </c>
      <c r="B51" s="14"/>
      <c r="C51" s="15">
        <v>158.88794959719996</v>
      </c>
      <c r="D51" s="12"/>
      <c r="E51" s="40">
        <f t="shared" si="4"/>
        <v>0</v>
      </c>
      <c r="F51" s="14">
        <f t="shared" si="5"/>
        <v>52</v>
      </c>
      <c r="G51" s="11"/>
      <c r="H51" s="12">
        <v>68.324636424099992</v>
      </c>
      <c r="I51" s="12"/>
      <c r="J51" s="40">
        <f t="shared" si="6"/>
        <v>0</v>
      </c>
      <c r="K51" s="60"/>
      <c r="L51" s="14">
        <f t="shared" si="0"/>
        <v>52</v>
      </c>
      <c r="M51" s="11">
        <f t="shared" si="11"/>
        <v>0</v>
      </c>
      <c r="N51" s="12">
        <v>28.850300000000001</v>
      </c>
      <c r="O51" s="12"/>
      <c r="P51" s="40">
        <f t="shared" si="7"/>
        <v>0</v>
      </c>
      <c r="Q51" s="62"/>
      <c r="R51" s="34">
        <f t="shared" si="2"/>
        <v>52</v>
      </c>
      <c r="S51" s="13">
        <f t="shared" si="8"/>
        <v>256.06288602129996</v>
      </c>
      <c r="T51" s="19">
        <f t="shared" si="9"/>
        <v>0</v>
      </c>
      <c r="U51" s="40">
        <f t="shared" si="10"/>
        <v>0</v>
      </c>
    </row>
    <row r="52" spans="1:21" ht="12.65" customHeight="1" x14ac:dyDescent="0.2">
      <c r="A52" s="14">
        <f t="shared" si="3"/>
        <v>53</v>
      </c>
      <c r="B52" s="14"/>
      <c r="C52" s="15">
        <v>175.81292039159999</v>
      </c>
      <c r="D52" s="12"/>
      <c r="E52" s="40">
        <f t="shared" si="4"/>
        <v>0</v>
      </c>
      <c r="F52" s="14">
        <f t="shared" si="5"/>
        <v>53</v>
      </c>
      <c r="G52" s="11"/>
      <c r="H52" s="12">
        <v>75.596094886399996</v>
      </c>
      <c r="I52" s="12"/>
      <c r="J52" s="40">
        <f t="shared" si="6"/>
        <v>0</v>
      </c>
      <c r="K52" s="60"/>
      <c r="L52" s="14">
        <f t="shared" si="0"/>
        <v>53</v>
      </c>
      <c r="M52" s="11">
        <f t="shared" si="11"/>
        <v>0</v>
      </c>
      <c r="N52" s="12">
        <v>28.850300000000001</v>
      </c>
      <c r="O52" s="12"/>
      <c r="P52" s="40">
        <f t="shared" si="7"/>
        <v>0</v>
      </c>
      <c r="Q52" s="62"/>
      <c r="R52" s="34">
        <f t="shared" si="2"/>
        <v>53</v>
      </c>
      <c r="S52" s="13">
        <f t="shared" si="8"/>
        <v>280.25931527799997</v>
      </c>
      <c r="T52" s="19">
        <f t="shared" si="9"/>
        <v>0</v>
      </c>
      <c r="U52" s="40">
        <f t="shared" si="10"/>
        <v>0</v>
      </c>
    </row>
    <row r="53" spans="1:21" ht="12.65" customHeight="1" x14ac:dyDescent="0.2">
      <c r="A53" s="14">
        <f t="shared" si="3"/>
        <v>54</v>
      </c>
      <c r="B53" s="14"/>
      <c r="C53" s="15">
        <v>194.53099503159999</v>
      </c>
      <c r="D53" s="12"/>
      <c r="E53" s="40">
        <f t="shared" si="4"/>
        <v>0</v>
      </c>
      <c r="F53" s="14">
        <f t="shared" si="5"/>
        <v>54</v>
      </c>
      <c r="G53" s="11"/>
      <c r="H53" s="12">
        <v>83.577357279599994</v>
      </c>
      <c r="I53" s="12"/>
      <c r="J53" s="40">
        <f t="shared" si="6"/>
        <v>0</v>
      </c>
      <c r="K53" s="60"/>
      <c r="L53" s="14">
        <f t="shared" si="0"/>
        <v>54</v>
      </c>
      <c r="M53" s="11">
        <f t="shared" si="11"/>
        <v>0</v>
      </c>
      <c r="N53" s="12">
        <v>28.850300000000001</v>
      </c>
      <c r="O53" s="12"/>
      <c r="P53" s="40">
        <f t="shared" si="7"/>
        <v>0</v>
      </c>
      <c r="Q53" s="62"/>
      <c r="R53" s="34">
        <f t="shared" si="2"/>
        <v>54</v>
      </c>
      <c r="S53" s="13">
        <f t="shared" si="8"/>
        <v>306.95865231119996</v>
      </c>
      <c r="T53" s="19">
        <f t="shared" si="9"/>
        <v>0</v>
      </c>
      <c r="U53" s="40">
        <f t="shared" si="10"/>
        <v>0</v>
      </c>
    </row>
    <row r="54" spans="1:21" ht="12.65" customHeight="1" x14ac:dyDescent="0.2">
      <c r="A54" s="14">
        <f t="shared" si="3"/>
        <v>55</v>
      </c>
      <c r="B54" s="14"/>
      <c r="C54" s="15">
        <v>215.11499167439996</v>
      </c>
      <c r="D54" s="12"/>
      <c r="E54" s="40">
        <f t="shared" si="4"/>
        <v>0</v>
      </c>
      <c r="F54" s="14">
        <f t="shared" si="5"/>
        <v>55</v>
      </c>
      <c r="G54" s="11"/>
      <c r="H54" s="12">
        <v>92.124547157600006</v>
      </c>
      <c r="I54" s="12"/>
      <c r="J54" s="40">
        <f t="shared" si="6"/>
        <v>0</v>
      </c>
      <c r="K54" s="60"/>
      <c r="L54" s="14">
        <f t="shared" si="0"/>
        <v>55</v>
      </c>
      <c r="M54" s="11">
        <f t="shared" si="11"/>
        <v>0</v>
      </c>
      <c r="N54" s="12">
        <v>72.125749999999996</v>
      </c>
      <c r="O54" s="12"/>
      <c r="P54" s="40">
        <f t="shared" si="7"/>
        <v>0</v>
      </c>
      <c r="Q54" s="62"/>
      <c r="R54" s="34">
        <f t="shared" si="2"/>
        <v>55</v>
      </c>
      <c r="S54" s="13">
        <f t="shared" si="8"/>
        <v>379.36528883199998</v>
      </c>
      <c r="T54" s="19">
        <f t="shared" si="9"/>
        <v>0</v>
      </c>
      <c r="U54" s="40">
        <f t="shared" si="10"/>
        <v>0</v>
      </c>
    </row>
    <row r="55" spans="1:21" ht="12.65" customHeight="1" x14ac:dyDescent="0.2">
      <c r="A55" s="14">
        <f t="shared" si="3"/>
        <v>56</v>
      </c>
      <c r="B55" s="14"/>
      <c r="C55" s="15">
        <v>237.61710051270003</v>
      </c>
      <c r="D55" s="12"/>
      <c r="E55" s="40">
        <f t="shared" si="4"/>
        <v>0</v>
      </c>
      <c r="F55" s="14">
        <f t="shared" si="5"/>
        <v>56</v>
      </c>
      <c r="G55" s="11"/>
      <c r="H55" s="12">
        <v>101.09341302040001</v>
      </c>
      <c r="I55" s="12"/>
      <c r="J55" s="40">
        <f t="shared" si="6"/>
        <v>0</v>
      </c>
      <c r="K55" s="60"/>
      <c r="L55" s="14">
        <f t="shared" si="0"/>
        <v>56</v>
      </c>
      <c r="M55" s="11">
        <f t="shared" si="11"/>
        <v>0</v>
      </c>
      <c r="N55" s="12">
        <v>72.125749999999996</v>
      </c>
      <c r="O55" s="12"/>
      <c r="P55" s="40">
        <f t="shared" si="7"/>
        <v>0</v>
      </c>
      <c r="Q55" s="62"/>
      <c r="R55" s="34">
        <f t="shared" si="2"/>
        <v>56</v>
      </c>
      <c r="S55" s="13">
        <f t="shared" si="8"/>
        <v>410.83626353310001</v>
      </c>
      <c r="T55" s="19">
        <f t="shared" si="9"/>
        <v>0</v>
      </c>
      <c r="U55" s="40">
        <f t="shared" si="10"/>
        <v>0</v>
      </c>
    </row>
    <row r="56" spans="1:21" ht="12.65" customHeight="1" x14ac:dyDescent="0.2">
      <c r="A56" s="14">
        <f t="shared" si="3"/>
        <v>57</v>
      </c>
      <c r="B56" s="14"/>
      <c r="C56" s="15">
        <v>262.16939821990002</v>
      </c>
      <c r="D56" s="12"/>
      <c r="E56" s="40">
        <f t="shared" si="4"/>
        <v>0</v>
      </c>
      <c r="F56" s="14">
        <f t="shared" si="5"/>
        <v>57</v>
      </c>
      <c r="G56" s="11"/>
      <c r="H56" s="12">
        <v>110.3071313793</v>
      </c>
      <c r="I56" s="12"/>
      <c r="J56" s="40">
        <f t="shared" si="6"/>
        <v>0</v>
      </c>
      <c r="K56" s="60"/>
      <c r="L56" s="14">
        <f t="shared" si="0"/>
        <v>57</v>
      </c>
      <c r="M56" s="11">
        <f t="shared" si="11"/>
        <v>0</v>
      </c>
      <c r="N56" s="12">
        <v>72.125749999999996</v>
      </c>
      <c r="O56" s="12"/>
      <c r="P56" s="40">
        <f t="shared" si="7"/>
        <v>0</v>
      </c>
      <c r="Q56" s="62"/>
      <c r="R56" s="34">
        <f t="shared" si="2"/>
        <v>57</v>
      </c>
      <c r="S56" s="13">
        <f t="shared" si="8"/>
        <v>444.60227959920002</v>
      </c>
      <c r="T56" s="19">
        <f t="shared" si="9"/>
        <v>0</v>
      </c>
      <c r="U56" s="40">
        <f t="shared" si="10"/>
        <v>0</v>
      </c>
    </row>
    <row r="57" spans="1:21" ht="12.65" customHeight="1" x14ac:dyDescent="0.2">
      <c r="A57" s="14">
        <f t="shared" si="3"/>
        <v>58</v>
      </c>
      <c r="B57" s="14"/>
      <c r="C57" s="15">
        <v>288.75272819679998</v>
      </c>
      <c r="D57" s="12"/>
      <c r="E57" s="40">
        <f t="shared" si="4"/>
        <v>0</v>
      </c>
      <c r="F57" s="14">
        <f t="shared" si="5"/>
        <v>58</v>
      </c>
      <c r="G57" s="11"/>
      <c r="H57" s="12">
        <v>119.64995483070001</v>
      </c>
      <c r="I57" s="12"/>
      <c r="J57" s="40">
        <f t="shared" si="6"/>
        <v>0</v>
      </c>
      <c r="K57" s="60"/>
      <c r="L57" s="14">
        <f t="shared" si="0"/>
        <v>58</v>
      </c>
      <c r="M57" s="11">
        <f t="shared" si="11"/>
        <v>0</v>
      </c>
      <c r="N57" s="12">
        <v>72.125749999999996</v>
      </c>
      <c r="O57" s="12"/>
      <c r="P57" s="40">
        <f t="shared" si="7"/>
        <v>0</v>
      </c>
      <c r="Q57" s="62"/>
      <c r="R57" s="34">
        <f t="shared" si="2"/>
        <v>58</v>
      </c>
      <c r="S57" s="13">
        <f t="shared" si="8"/>
        <v>480.52843302749994</v>
      </c>
      <c r="T57" s="19">
        <f t="shared" si="9"/>
        <v>0</v>
      </c>
      <c r="U57" s="40">
        <f t="shared" si="10"/>
        <v>0</v>
      </c>
    </row>
    <row r="58" spans="1:21" ht="12.65" customHeight="1" x14ac:dyDescent="0.2">
      <c r="A58" s="14">
        <f t="shared" si="3"/>
        <v>59</v>
      </c>
      <c r="B58" s="14"/>
      <c r="C58" s="15">
        <v>317.53136405160001</v>
      </c>
      <c r="D58" s="12"/>
      <c r="E58" s="40">
        <f t="shared" si="4"/>
        <v>0</v>
      </c>
      <c r="F58" s="14">
        <f t="shared" si="5"/>
        <v>59</v>
      </c>
      <c r="G58" s="11"/>
      <c r="H58" s="12">
        <v>128.9408765924</v>
      </c>
      <c r="I58" s="12"/>
      <c r="J58" s="40">
        <f t="shared" si="6"/>
        <v>0</v>
      </c>
      <c r="K58" s="60"/>
      <c r="L58" s="14">
        <f t="shared" si="0"/>
        <v>59</v>
      </c>
      <c r="M58" s="11">
        <f t="shared" si="11"/>
        <v>0</v>
      </c>
      <c r="N58" s="12">
        <v>72.125749999999996</v>
      </c>
      <c r="O58" s="12"/>
      <c r="P58" s="40">
        <f t="shared" si="7"/>
        <v>0</v>
      </c>
      <c r="Q58" s="62"/>
      <c r="R58" s="34">
        <f t="shared" si="2"/>
        <v>59</v>
      </c>
      <c r="S58" s="13">
        <f t="shared" si="8"/>
        <v>518.59799064399999</v>
      </c>
      <c r="T58" s="19">
        <f t="shared" si="9"/>
        <v>0</v>
      </c>
      <c r="U58" s="40">
        <f t="shared" si="10"/>
        <v>0</v>
      </c>
    </row>
    <row r="59" spans="1:21" ht="12.65" customHeight="1" x14ac:dyDescent="0.2">
      <c r="A59" s="14">
        <f t="shared" si="3"/>
        <v>60</v>
      </c>
      <c r="B59" s="14"/>
      <c r="C59" s="15">
        <v>348.5540627913</v>
      </c>
      <c r="D59" s="12"/>
      <c r="E59" s="40">
        <f t="shared" si="4"/>
        <v>0</v>
      </c>
      <c r="F59" s="14">
        <f t="shared" si="5"/>
        <v>60</v>
      </c>
      <c r="G59" s="11"/>
      <c r="H59" s="12">
        <v>138.05904275769998</v>
      </c>
      <c r="I59" s="12"/>
      <c r="J59" s="40">
        <f t="shared" si="6"/>
        <v>0</v>
      </c>
      <c r="K59" s="60"/>
      <c r="L59" s="14">
        <f t="shared" si="0"/>
        <v>60</v>
      </c>
      <c r="M59" s="11">
        <f t="shared" si="11"/>
        <v>0</v>
      </c>
      <c r="N59" s="12">
        <v>72.125749999999996</v>
      </c>
      <c r="O59" s="12"/>
      <c r="P59" s="40">
        <f t="shared" si="7"/>
        <v>0</v>
      </c>
      <c r="Q59" s="62"/>
      <c r="R59" s="34">
        <f t="shared" si="2"/>
        <v>60</v>
      </c>
      <c r="S59" s="13">
        <f t="shared" si="8"/>
        <v>558.73885554900005</v>
      </c>
      <c r="T59" s="19">
        <f t="shared" si="9"/>
        <v>0</v>
      </c>
      <c r="U59" s="40">
        <f t="shared" si="10"/>
        <v>0</v>
      </c>
    </row>
    <row r="60" spans="1:21" ht="12.65" customHeight="1" x14ac:dyDescent="0.2">
      <c r="A60" s="14">
        <f t="shared" si="3"/>
        <v>61</v>
      </c>
      <c r="B60" s="14"/>
      <c r="C60" s="15">
        <v>381.88813216579996</v>
      </c>
      <c r="D60" s="12"/>
      <c r="E60" s="40">
        <f t="shared" si="4"/>
        <v>0</v>
      </c>
      <c r="F60" s="14">
        <f t="shared" si="5"/>
        <v>61</v>
      </c>
      <c r="G60" s="11"/>
      <c r="H60" s="12">
        <v>146.8162339694</v>
      </c>
      <c r="I60" s="12"/>
      <c r="J60" s="40">
        <f t="shared" si="6"/>
        <v>0</v>
      </c>
      <c r="K60" s="60"/>
      <c r="L60" s="14">
        <f t="shared" si="0"/>
        <v>61</v>
      </c>
      <c r="M60" s="11">
        <f t="shared" si="11"/>
        <v>0</v>
      </c>
      <c r="N60" s="12">
        <v>72.125749999999996</v>
      </c>
      <c r="O60" s="12"/>
      <c r="P60" s="40">
        <f t="shared" si="7"/>
        <v>0</v>
      </c>
      <c r="Q60" s="62"/>
      <c r="R60" s="34">
        <f t="shared" si="2"/>
        <v>61</v>
      </c>
      <c r="S60" s="13">
        <f t="shared" si="8"/>
        <v>600.8301161352</v>
      </c>
      <c r="T60" s="19">
        <f t="shared" si="9"/>
        <v>0</v>
      </c>
      <c r="U60" s="40">
        <f t="shared" si="10"/>
        <v>0</v>
      </c>
    </row>
    <row r="61" spans="1:21" ht="12.65" customHeight="1" x14ac:dyDescent="0.2">
      <c r="A61" s="14">
        <f t="shared" si="3"/>
        <v>62</v>
      </c>
      <c r="B61" s="14"/>
      <c r="C61" s="15">
        <v>417.65693605789994</v>
      </c>
      <c r="D61" s="12"/>
      <c r="E61" s="40">
        <f t="shared" si="4"/>
        <v>0</v>
      </c>
      <c r="F61" s="14">
        <f t="shared" si="5"/>
        <v>62</v>
      </c>
      <c r="G61" s="11"/>
      <c r="H61" s="12">
        <v>155.01889356479998</v>
      </c>
      <c r="I61" s="12"/>
      <c r="J61" s="40">
        <f t="shared" si="6"/>
        <v>0</v>
      </c>
      <c r="K61" s="60"/>
      <c r="L61" s="14">
        <f t="shared" si="0"/>
        <v>62</v>
      </c>
      <c r="M61" s="11">
        <f t="shared" si="11"/>
        <v>0</v>
      </c>
      <c r="N61" s="12">
        <v>72.125749999999996</v>
      </c>
      <c r="O61" s="12"/>
      <c r="P61" s="40">
        <f t="shared" si="7"/>
        <v>0</v>
      </c>
      <c r="Q61" s="62"/>
      <c r="R61" s="34">
        <f t="shared" si="2"/>
        <v>62</v>
      </c>
      <c r="S61" s="13">
        <f t="shared" si="8"/>
        <v>644.80157962269993</v>
      </c>
      <c r="T61" s="19">
        <f t="shared" si="9"/>
        <v>0</v>
      </c>
      <c r="U61" s="40">
        <f t="shared" si="10"/>
        <v>0</v>
      </c>
    </row>
    <row r="62" spans="1:21" ht="12.65" customHeight="1" x14ac:dyDescent="0.2">
      <c r="A62" s="14">
        <f t="shared" si="3"/>
        <v>63</v>
      </c>
      <c r="B62" s="14"/>
      <c r="C62" s="15">
        <v>455.86610027609998</v>
      </c>
      <c r="D62" s="12"/>
      <c r="E62" s="40">
        <f t="shared" si="4"/>
        <v>0</v>
      </c>
      <c r="F62" s="14">
        <f t="shared" si="5"/>
        <v>63</v>
      </c>
      <c r="G62" s="11"/>
      <c r="H62" s="12">
        <v>166.19659609620001</v>
      </c>
      <c r="I62" s="12"/>
      <c r="J62" s="40">
        <f t="shared" si="6"/>
        <v>0</v>
      </c>
      <c r="K62" s="60"/>
      <c r="L62" s="14">
        <f t="shared" si="0"/>
        <v>63</v>
      </c>
      <c r="M62" s="11">
        <f t="shared" si="11"/>
        <v>0</v>
      </c>
      <c r="N62" s="12">
        <v>72.125749999999996</v>
      </c>
      <c r="O62" s="12"/>
      <c r="P62" s="40">
        <f t="shared" si="7"/>
        <v>0</v>
      </c>
      <c r="Q62" s="62"/>
      <c r="R62" s="34">
        <f t="shared" si="2"/>
        <v>63</v>
      </c>
      <c r="S62" s="13">
        <f t="shared" si="8"/>
        <v>694.18844637230006</v>
      </c>
      <c r="T62" s="19">
        <f t="shared" si="9"/>
        <v>0</v>
      </c>
      <c r="U62" s="40">
        <f t="shared" si="10"/>
        <v>0</v>
      </c>
    </row>
    <row r="63" spans="1:21" ht="12.65" customHeight="1" x14ac:dyDescent="0.2">
      <c r="A63" s="14">
        <f t="shared" si="3"/>
        <v>64</v>
      </c>
      <c r="B63" s="14"/>
      <c r="C63" s="15">
        <v>496.61247527749998</v>
      </c>
      <c r="D63" s="12"/>
      <c r="E63" s="40">
        <f t="shared" si="4"/>
        <v>0</v>
      </c>
      <c r="F63" s="14">
        <f t="shared" si="5"/>
        <v>64</v>
      </c>
      <c r="G63" s="11"/>
      <c r="H63" s="12">
        <v>183.7473298976</v>
      </c>
      <c r="I63" s="12"/>
      <c r="J63" s="40">
        <f t="shared" si="6"/>
        <v>0</v>
      </c>
      <c r="K63" s="60"/>
      <c r="L63" s="14">
        <f t="shared" si="0"/>
        <v>64</v>
      </c>
      <c r="M63" s="11">
        <f t="shared" si="11"/>
        <v>0</v>
      </c>
      <c r="N63" s="12">
        <v>72.125749999999996</v>
      </c>
      <c r="O63" s="12"/>
      <c r="P63" s="40">
        <f t="shared" si="7"/>
        <v>0</v>
      </c>
      <c r="Q63" s="62"/>
      <c r="R63" s="34">
        <f t="shared" si="2"/>
        <v>64</v>
      </c>
      <c r="S63" s="13">
        <f t="shared" si="8"/>
        <v>752.48555517509999</v>
      </c>
      <c r="T63" s="19">
        <f t="shared" si="9"/>
        <v>0</v>
      </c>
      <c r="U63" s="40">
        <f t="shared" si="10"/>
        <v>0</v>
      </c>
    </row>
    <row r="64" spans="1:21" ht="12.65" customHeight="1" x14ac:dyDescent="0.2">
      <c r="A64" s="14">
        <f t="shared" si="3"/>
        <v>65</v>
      </c>
      <c r="B64" s="14"/>
      <c r="C64" s="15">
        <v>545.23838651430003</v>
      </c>
      <c r="D64" s="12"/>
      <c r="E64" s="40">
        <f t="shared" si="4"/>
        <v>0</v>
      </c>
      <c r="F64" s="14">
        <f t="shared" si="5"/>
        <v>65</v>
      </c>
      <c r="G64" s="11"/>
      <c r="H64" s="12">
        <v>207.8059701215</v>
      </c>
      <c r="I64" s="12"/>
      <c r="J64" s="40">
        <f t="shared" si="6"/>
        <v>0</v>
      </c>
      <c r="K64" s="60"/>
      <c r="L64" s="14">
        <f t="shared" si="0"/>
        <v>65</v>
      </c>
      <c r="M64" s="11">
        <f t="shared" si="11"/>
        <v>0</v>
      </c>
      <c r="N64" s="12">
        <v>72.125749999999996</v>
      </c>
      <c r="O64" s="12"/>
      <c r="P64" s="40">
        <f t="shared" si="7"/>
        <v>0</v>
      </c>
      <c r="Q64" s="62"/>
      <c r="R64" s="34">
        <f t="shared" si="2"/>
        <v>65</v>
      </c>
      <c r="S64" s="13">
        <f t="shared" si="8"/>
        <v>825.17010663580004</v>
      </c>
      <c r="T64" s="19">
        <f t="shared" si="9"/>
        <v>0</v>
      </c>
      <c r="U64" s="40">
        <f t="shared" si="10"/>
        <v>0</v>
      </c>
    </row>
    <row r="65" spans="1:21" ht="12.65" customHeight="1" x14ac:dyDescent="0.2">
      <c r="A65" s="14">
        <f t="shared" si="3"/>
        <v>66</v>
      </c>
      <c r="B65" s="14"/>
      <c r="C65" s="15">
        <v>604.39803273619998</v>
      </c>
      <c r="D65" s="12"/>
      <c r="E65" s="40">
        <f t="shared" si="4"/>
        <v>0</v>
      </c>
      <c r="F65" s="14">
        <f t="shared" si="5"/>
        <v>66</v>
      </c>
      <c r="G65" s="11"/>
      <c r="H65" s="12">
        <v>238.54962875959998</v>
      </c>
      <c r="I65" s="12"/>
      <c r="J65" s="40">
        <f t="shared" si="6"/>
        <v>0</v>
      </c>
      <c r="K65" s="60"/>
      <c r="L65" s="14">
        <f t="shared" si="0"/>
        <v>66</v>
      </c>
      <c r="M65" s="11">
        <f t="shared" si="11"/>
        <v>0</v>
      </c>
      <c r="N65" s="12">
        <v>72.125749999999996</v>
      </c>
      <c r="O65" s="12"/>
      <c r="P65" s="40">
        <f t="shared" si="7"/>
        <v>0</v>
      </c>
      <c r="Q65" s="62"/>
      <c r="R65" s="34">
        <f t="shared" si="2"/>
        <v>66</v>
      </c>
      <c r="S65" s="13">
        <f t="shared" si="8"/>
        <v>915.07341149579997</v>
      </c>
      <c r="T65" s="19">
        <f t="shared" si="9"/>
        <v>0</v>
      </c>
      <c r="U65" s="40">
        <f t="shared" si="10"/>
        <v>0</v>
      </c>
    </row>
    <row r="66" spans="1:21" ht="12.65" customHeight="1" x14ac:dyDescent="0.2">
      <c r="A66" s="14">
        <f t="shared" si="3"/>
        <v>67</v>
      </c>
      <c r="B66" s="14"/>
      <c r="C66" s="15">
        <v>674.11492693769992</v>
      </c>
      <c r="D66" s="12"/>
      <c r="E66" s="40">
        <f t="shared" si="4"/>
        <v>0</v>
      </c>
      <c r="F66" s="14">
        <f t="shared" si="5"/>
        <v>67</v>
      </c>
      <c r="G66" s="11"/>
      <c r="H66" s="12">
        <v>276.0471137774</v>
      </c>
      <c r="I66" s="12"/>
      <c r="J66" s="40">
        <f t="shared" si="6"/>
        <v>0</v>
      </c>
      <c r="K66" s="60"/>
      <c r="L66" s="14">
        <f t="shared" si="0"/>
        <v>67</v>
      </c>
      <c r="M66" s="11">
        <f t="shared" si="11"/>
        <v>0</v>
      </c>
      <c r="N66" s="12">
        <v>72.125749999999996</v>
      </c>
      <c r="O66" s="12"/>
      <c r="P66" s="40">
        <f t="shared" si="7"/>
        <v>0</v>
      </c>
      <c r="Q66" s="62"/>
      <c r="R66" s="34">
        <f t="shared" si="2"/>
        <v>67</v>
      </c>
      <c r="S66" s="13">
        <f t="shared" si="8"/>
        <v>1022.2877907151</v>
      </c>
      <c r="T66" s="19">
        <f t="shared" si="9"/>
        <v>0</v>
      </c>
      <c r="U66" s="40">
        <f t="shared" si="10"/>
        <v>0</v>
      </c>
    </row>
    <row r="67" spans="1:21" ht="12.65" customHeight="1" x14ac:dyDescent="0.2">
      <c r="A67" s="14">
        <f t="shared" si="3"/>
        <v>68</v>
      </c>
      <c r="B67" s="14"/>
      <c r="C67" s="15">
        <v>754.37173008849993</v>
      </c>
      <c r="D67" s="12"/>
      <c r="E67" s="40">
        <f t="shared" si="4"/>
        <v>0</v>
      </c>
      <c r="F67" s="14">
        <f t="shared" si="5"/>
        <v>68</v>
      </c>
      <c r="G67" s="11"/>
      <c r="H67" s="12">
        <v>320.53658440139998</v>
      </c>
      <c r="I67" s="12"/>
      <c r="J67" s="40">
        <f t="shared" si="6"/>
        <v>0</v>
      </c>
      <c r="K67" s="60"/>
      <c r="L67" s="14">
        <f t="shared" si="0"/>
        <v>68</v>
      </c>
      <c r="M67" s="11">
        <f t="shared" si="11"/>
        <v>0</v>
      </c>
      <c r="N67" s="12">
        <v>72.125749999999996</v>
      </c>
      <c r="O67" s="12"/>
      <c r="P67" s="40">
        <f t="shared" si="7"/>
        <v>0</v>
      </c>
      <c r="Q67" s="62"/>
      <c r="R67" s="34">
        <f t="shared" si="2"/>
        <v>68</v>
      </c>
      <c r="S67" s="13">
        <f t="shared" si="8"/>
        <v>1147.0340644898999</v>
      </c>
      <c r="T67" s="19">
        <f t="shared" si="9"/>
        <v>0</v>
      </c>
      <c r="U67" s="40">
        <f t="shared" si="10"/>
        <v>0</v>
      </c>
    </row>
    <row r="68" spans="1:21" ht="12.65" customHeight="1" x14ac:dyDescent="0.2">
      <c r="A68" s="14">
        <f t="shared" si="3"/>
        <v>69</v>
      </c>
      <c r="B68" s="14"/>
      <c r="C68" s="15">
        <v>845.15470944579999</v>
      </c>
      <c r="D68" s="12"/>
      <c r="E68" s="40">
        <f t="shared" si="4"/>
        <v>0</v>
      </c>
      <c r="F68" s="14">
        <f t="shared" si="5"/>
        <v>69</v>
      </c>
      <c r="G68" s="11"/>
      <c r="H68" s="12">
        <v>372.07579893219997</v>
      </c>
      <c r="I68" s="12"/>
      <c r="J68" s="40">
        <f t="shared" si="6"/>
        <v>0</v>
      </c>
      <c r="K68" s="60"/>
      <c r="L68" s="14">
        <f t="shared" si="0"/>
        <v>69</v>
      </c>
      <c r="M68" s="11">
        <f t="shared" si="11"/>
        <v>0</v>
      </c>
      <c r="N68" s="12">
        <v>72.125749999999996</v>
      </c>
      <c r="O68" s="12"/>
      <c r="P68" s="40">
        <f t="shared" si="7"/>
        <v>0</v>
      </c>
      <c r="Q68" s="62"/>
      <c r="R68" s="34">
        <f t="shared" si="2"/>
        <v>69</v>
      </c>
      <c r="S68" s="13">
        <f t="shared" si="8"/>
        <v>1289.3562583779999</v>
      </c>
      <c r="T68" s="19">
        <f t="shared" si="9"/>
        <v>0</v>
      </c>
      <c r="U68" s="40">
        <f t="shared" si="10"/>
        <v>0</v>
      </c>
    </row>
    <row r="69" spans="1:21" ht="12.65" customHeight="1" x14ac:dyDescent="0.2">
      <c r="A69" s="14">
        <f t="shared" si="3"/>
        <v>70</v>
      </c>
      <c r="B69" s="14"/>
      <c r="C69" s="15">
        <v>946.57866035329994</v>
      </c>
      <c r="D69" s="12"/>
      <c r="E69" s="40">
        <f t="shared" si="4"/>
        <v>0</v>
      </c>
      <c r="F69" s="14">
        <f t="shared" si="5"/>
        <v>70</v>
      </c>
      <c r="G69" s="11"/>
      <c r="H69" s="12">
        <v>430.88753938639996</v>
      </c>
      <c r="I69" s="12"/>
      <c r="J69" s="40">
        <f t="shared" si="6"/>
        <v>0</v>
      </c>
      <c r="K69" s="60"/>
      <c r="L69" s="14">
        <f t="shared" si="0"/>
        <v>70</v>
      </c>
      <c r="M69" s="11">
        <f t="shared" si="11"/>
        <v>0</v>
      </c>
      <c r="N69" s="12">
        <v>72.125749999999996</v>
      </c>
      <c r="O69" s="12"/>
      <c r="P69" s="40">
        <f t="shared" si="7"/>
        <v>0</v>
      </c>
      <c r="Q69" s="62"/>
      <c r="R69" s="34">
        <f t="shared" si="2"/>
        <v>70</v>
      </c>
      <c r="S69" s="13">
        <f t="shared" si="8"/>
        <v>1449.5919497396999</v>
      </c>
      <c r="T69" s="19">
        <f t="shared" si="9"/>
        <v>0</v>
      </c>
      <c r="U69" s="40">
        <f t="shared" si="10"/>
        <v>0</v>
      </c>
    </row>
    <row r="70" spans="1:21" ht="12.65" customHeight="1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60"/>
      <c r="L70" s="14"/>
      <c r="M70" s="14"/>
      <c r="N70" s="14"/>
      <c r="O70" s="11"/>
      <c r="P70" s="12"/>
      <c r="Q70" s="62"/>
      <c r="R70" s="34"/>
      <c r="S70" s="14"/>
      <c r="T70" s="14"/>
      <c r="U70" s="14"/>
    </row>
    <row r="71" spans="1:21" s="25" customFormat="1" ht="24.75" customHeight="1" x14ac:dyDescent="0.25">
      <c r="A71" s="20" t="s">
        <v>20</v>
      </c>
      <c r="B71" s="20">
        <f>SUM(B17:B69)</f>
        <v>0</v>
      </c>
      <c r="C71" s="21">
        <f>SUM(C17:C69)</f>
        <v>10372.188797711098</v>
      </c>
      <c r="D71" s="21"/>
      <c r="E71" s="22">
        <f>SUM(E17:E69)</f>
        <v>0</v>
      </c>
      <c r="F71" s="20" t="s">
        <v>21</v>
      </c>
      <c r="G71" s="20">
        <f>SUM(G17:G69)</f>
        <v>0</v>
      </c>
      <c r="H71" s="21">
        <f>SUM(H17:H69)</f>
        <v>4339.335540604</v>
      </c>
      <c r="I71" s="21"/>
      <c r="J71" s="22">
        <f>SUM(J17:J69)</f>
        <v>0</v>
      </c>
      <c r="K71" s="60"/>
      <c r="L71" s="20" t="s">
        <v>22</v>
      </c>
      <c r="M71" s="20">
        <f>SUM(M17:M69)</f>
        <v>0</v>
      </c>
      <c r="N71" s="21">
        <f>SUM(N17:N69)</f>
        <v>1831.9940499999989</v>
      </c>
      <c r="O71" s="45"/>
      <c r="P71" s="23">
        <f>SUM(P17:P70)</f>
        <v>0</v>
      </c>
      <c r="Q71" s="62"/>
      <c r="R71" s="35" t="s">
        <v>23</v>
      </c>
      <c r="S71" s="21">
        <f>SUM(S17:S70)</f>
        <v>16543.5183883151</v>
      </c>
      <c r="T71" s="45"/>
      <c r="U71" s="24">
        <f>E71+J71+P71</f>
        <v>0</v>
      </c>
    </row>
    <row r="74" spans="1:21" x14ac:dyDescent="0.2">
      <c r="N74" s="1" t="s">
        <v>24</v>
      </c>
      <c r="S74" s="17">
        <f>+E71+J71</f>
        <v>0</v>
      </c>
      <c r="T74" s="17"/>
    </row>
    <row r="75" spans="1:21" x14ac:dyDescent="0.2">
      <c r="N75" s="1" t="s">
        <v>25</v>
      </c>
      <c r="S75" s="17">
        <f>+P71</f>
        <v>0</v>
      </c>
      <c r="T75" s="17"/>
    </row>
    <row r="76" spans="1:21" x14ac:dyDescent="0.2">
      <c r="N76" s="1" t="s">
        <v>26</v>
      </c>
      <c r="S76" s="17">
        <f>+S75</f>
        <v>0</v>
      </c>
      <c r="T76" s="17"/>
    </row>
    <row r="77" spans="1:21" x14ac:dyDescent="0.2">
      <c r="N77" s="1" t="s">
        <v>27</v>
      </c>
      <c r="S77" s="17">
        <f>+S76</f>
        <v>0</v>
      </c>
      <c r="T77" s="17"/>
    </row>
    <row r="78" spans="1:21" ht="10.5" thickBot="1" x14ac:dyDescent="0.25"/>
    <row r="79" spans="1:21" ht="11" thickBot="1" x14ac:dyDescent="0.3">
      <c r="N79" s="18" t="s">
        <v>28</v>
      </c>
      <c r="O79" s="18"/>
      <c r="P79" s="18"/>
      <c r="R79" s="18"/>
      <c r="S79" s="47">
        <f>+S74+S75+S76+S77</f>
        <v>0</v>
      </c>
      <c r="T79" s="46"/>
    </row>
    <row r="81" spans="1:21" ht="10.5" x14ac:dyDescent="0.25">
      <c r="N81" s="18" t="s">
        <v>29</v>
      </c>
      <c r="S81" s="47">
        <f>(S79/12)*10</f>
        <v>0</v>
      </c>
    </row>
    <row r="82" spans="1:21" s="37" customFormat="1" ht="32.25" customHeight="1" x14ac:dyDescent="0.35">
      <c r="A82" s="57" t="s">
        <v>30</v>
      </c>
      <c r="B82" s="58"/>
      <c r="C82" s="58"/>
      <c r="D82" s="58"/>
      <c r="E82" s="58"/>
      <c r="F82" s="58"/>
      <c r="G82" s="58"/>
      <c r="H82" s="59"/>
      <c r="I82" s="44"/>
      <c r="J82" s="39"/>
      <c r="L82" s="39"/>
      <c r="M82" s="39"/>
      <c r="N82" s="39"/>
      <c r="O82" s="39"/>
      <c r="P82" s="39"/>
      <c r="Q82" s="39"/>
      <c r="R82" s="39"/>
      <c r="S82" s="39"/>
      <c r="T82" s="39"/>
      <c r="U82" s="39"/>
    </row>
    <row r="83" spans="1:21" s="37" customFormat="1" ht="14.5" x14ac:dyDescent="0.35">
      <c r="B83" s="38"/>
      <c r="C83" s="38"/>
      <c r="D83" s="38"/>
      <c r="E83" s="38"/>
      <c r="F83" s="38"/>
    </row>
    <row r="84" spans="1:21" s="37" customFormat="1" ht="15" customHeight="1" x14ac:dyDescent="0.35">
      <c r="A84" s="48" t="s">
        <v>31</v>
      </c>
      <c r="B84" s="49"/>
      <c r="C84" s="50"/>
      <c r="D84" s="41"/>
      <c r="E84" s="63"/>
      <c r="F84" s="64"/>
      <c r="G84" s="64"/>
      <c r="H84" s="65"/>
      <c r="I84" s="44"/>
    </row>
    <row r="85" spans="1:21" s="37" customFormat="1" ht="14.5" x14ac:dyDescent="0.35">
      <c r="B85" s="38"/>
      <c r="C85" s="38"/>
      <c r="D85" s="38"/>
      <c r="E85" s="38"/>
      <c r="F85" s="38"/>
    </row>
    <row r="86" spans="1:21" s="37" customFormat="1" ht="31.5" customHeight="1" x14ac:dyDescent="0.35">
      <c r="A86" s="57" t="s">
        <v>32</v>
      </c>
      <c r="B86" s="58"/>
      <c r="C86" s="58"/>
      <c r="D86" s="58"/>
      <c r="E86" s="58"/>
      <c r="F86" s="58"/>
      <c r="G86" s="58"/>
      <c r="H86" s="59"/>
      <c r="I86" s="44"/>
      <c r="J86" s="39"/>
      <c r="L86" s="39"/>
      <c r="M86" s="39"/>
      <c r="N86" s="39"/>
      <c r="O86" s="39"/>
      <c r="P86" s="39"/>
      <c r="Q86" s="39"/>
      <c r="R86" s="39"/>
      <c r="S86" s="39"/>
      <c r="T86" s="39"/>
      <c r="U86" s="39"/>
    </row>
    <row r="87" spans="1:21" s="37" customFormat="1" ht="14.5" x14ac:dyDescent="0.35">
      <c r="B87" s="38"/>
      <c r="C87" s="38"/>
      <c r="D87" s="38"/>
      <c r="E87" s="38"/>
      <c r="F87" s="38"/>
    </row>
    <row r="88" spans="1:21" s="37" customFormat="1" ht="15" customHeight="1" x14ac:dyDescent="0.35">
      <c r="A88" s="48" t="s">
        <v>33</v>
      </c>
      <c r="B88" s="49"/>
      <c r="C88" s="50"/>
      <c r="D88" s="41"/>
      <c r="E88" s="51"/>
      <c r="F88" s="52"/>
      <c r="G88" s="52"/>
      <c r="H88" s="53"/>
      <c r="I88" s="44"/>
    </row>
    <row r="89" spans="1:21" s="37" customFormat="1" ht="14.5" x14ac:dyDescent="0.35">
      <c r="B89" s="38"/>
      <c r="C89" s="38"/>
      <c r="D89" s="38"/>
      <c r="E89" s="38"/>
      <c r="F89" s="38"/>
    </row>
    <row r="90" spans="1:21" s="37" customFormat="1" ht="15" customHeight="1" x14ac:dyDescent="0.35">
      <c r="A90" s="48" t="s">
        <v>34</v>
      </c>
      <c r="B90" s="49"/>
      <c r="C90" s="50"/>
      <c r="D90" s="41"/>
      <c r="E90" s="51" t="s">
        <v>35</v>
      </c>
      <c r="F90" s="52"/>
      <c r="G90" s="52"/>
      <c r="H90" s="53"/>
      <c r="I90" s="44"/>
    </row>
  </sheetData>
  <mergeCells count="14">
    <mergeCell ref="A90:C90"/>
    <mergeCell ref="E90:H90"/>
    <mergeCell ref="R12:U12"/>
    <mergeCell ref="A12:J12"/>
    <mergeCell ref="A10:U10"/>
    <mergeCell ref="K12:K71"/>
    <mergeCell ref="Q12:Q71"/>
    <mergeCell ref="L12:P12"/>
    <mergeCell ref="A82:H82"/>
    <mergeCell ref="A84:C84"/>
    <mergeCell ref="E84:H84"/>
    <mergeCell ref="A86:H86"/>
    <mergeCell ref="A88:C88"/>
    <mergeCell ref="E88:H88"/>
  </mergeCells>
  <pageMargins left="0.7" right="0.7" top="0.75" bottom="0.75" header="0.3" footer="0.3"/>
  <pageSetup paperSize="9" scale="61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d56165-068e-485a-9f4f-dbbdad7493f4">
      <Terms xmlns="http://schemas.microsoft.com/office/infopath/2007/PartnerControls"/>
    </lcf76f155ced4ddcb4097134ff3c332f>
    <TaxCatchAll xmlns="5b3dd83a-f737-45de-b38d-38c8a75c493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813B51C3C659468CABEDCA161B9CC2" ma:contentTypeVersion="15" ma:contentTypeDescription="Crea un document nou" ma:contentTypeScope="" ma:versionID="bc25218a569eec6d600f5b0c8604589d">
  <xsd:schema xmlns:xsd="http://www.w3.org/2001/XMLSchema" xmlns:xs="http://www.w3.org/2001/XMLSchema" xmlns:p="http://schemas.microsoft.com/office/2006/metadata/properties" xmlns:ns2="64d56165-068e-485a-9f4f-dbbdad7493f4" xmlns:ns3="5b3dd83a-f737-45de-b38d-38c8a75c4936" targetNamespace="http://schemas.microsoft.com/office/2006/metadata/properties" ma:root="true" ma:fieldsID="200ec67b5592236d5f97b3dd89c4396c" ns2:_="" ns3:_="">
    <xsd:import namespace="64d56165-068e-485a-9f4f-dbbdad7493f4"/>
    <xsd:import namespace="5b3dd83a-f737-45de-b38d-38c8a75c49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d56165-068e-485a-9f4f-dbbdad749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3dd83a-f737-45de-b38d-38c8a75c493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344766-00e7-4bb1-9279-7cda21668243}" ma:internalName="TaxCatchAll" ma:showField="CatchAllData" ma:web="5b3dd83a-f737-45de-b38d-38c8a75c49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40A8F5-C296-47F5-9E24-E7BC5452E6E4}">
  <ds:schemaRefs>
    <ds:schemaRef ds:uri="http://schemas.microsoft.com/office/2006/documentManagement/types"/>
    <ds:schemaRef ds:uri="http://schemas.microsoft.com/office/infopath/2007/PartnerControls"/>
    <ds:schemaRef ds:uri="64d56165-068e-485a-9f4f-dbbdad7493f4"/>
    <ds:schemaRef ds:uri="http://purl.org/dc/terms/"/>
    <ds:schemaRef ds:uri="http://schemas.microsoft.com/office/2006/metadata/properties"/>
    <ds:schemaRef ds:uri="http://purl.org/dc/dcmitype/"/>
    <ds:schemaRef ds:uri="5b3dd83a-f737-45de-b38d-38c8a75c4936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19E8C37-A70F-43B9-A0B1-B01F5517BB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40D017-02FD-41D1-993F-D34D477A29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d56165-068e-485a-9f4f-dbbdad7493f4"/>
    <ds:schemaRef ds:uri="5b3dd83a-f737-45de-b38d-38c8a75c49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MODEL OFERTA N. EMPLEATS </vt:lpstr>
    </vt:vector>
  </TitlesOfParts>
  <Manager/>
  <Company>CTTI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Generalitat de Catalunya</dc:creator>
  <cp:keywords/>
  <dc:description/>
  <cp:lastModifiedBy>Canals Güell, Santiago</cp:lastModifiedBy>
  <cp:revision/>
  <dcterms:created xsi:type="dcterms:W3CDTF">2019-07-12T17:29:11Z</dcterms:created>
  <dcterms:modified xsi:type="dcterms:W3CDTF">2025-07-21T08:48:50Z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0x01010087813B51C3C659468CABEDCA161B9CC2</vt:lpwstr>
  </property>
  <property fmtid="{D5CDD505-2E9C-101B-9397-08002B2CF9AE}" pid="3" name="MediaServiceImageTags">
    <vt:lpwstr/>
  </property>
</Properties>
</file>